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811"/>
  <workbookPr defaultThemeVersion="202300"/>
  <mc:AlternateContent xmlns:mc="http://schemas.openxmlformats.org/markup-compatibility/2006">
    <mc:Choice Requires="x15">
      <x15ac:absPath xmlns:x15ac="http://schemas.microsoft.com/office/spreadsheetml/2010/11/ac" url="/Users/sascha/Downloads/"/>
    </mc:Choice>
  </mc:AlternateContent>
  <xr:revisionPtr revIDLastSave="0" documentId="13_ncr:9_{D74AF73D-4366-DC4E-90F2-A17E618C138D}" xr6:coauthVersionLast="47" xr6:coauthVersionMax="47" xr10:uidLastSave="{00000000-0000-0000-0000-000000000000}"/>
  <bookViews>
    <workbookView xWindow="51320" yWindow="12040" windowWidth="27240" windowHeight="21280" activeTab="2" xr2:uid="{6ECDC871-39D6-3C45-9A63-62F5806509EF}"/>
  </bookViews>
  <sheets>
    <sheet name="2605069_Workforce Report(Summar" sheetId="1" r:id="rId1"/>
    <sheet name="StaffCountPerCountry" sheetId="2" r:id="rId2"/>
    <sheet name="PingTimings" sheetId="3" r:id="rId3"/>
  </sheets>
  <definedNames>
    <definedName name="_xlnm._FilterDatabase" localSheetId="0" hidden="1">'2605069_Workforce Report(Summar'!$A$2:$N$232</definedName>
    <definedName name="_xlnm._FilterDatabase" localSheetId="2" hidden="1">PingTimings!$A$2:$G$2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48" i="3" l="1"/>
  <c r="G47" i="3"/>
  <c r="F47" i="3"/>
  <c r="F4" i="3"/>
  <c r="G4" i="3"/>
  <c r="F5" i="3"/>
  <c r="G5" i="3"/>
  <c r="F6" i="3"/>
  <c r="G6" i="3"/>
  <c r="F7" i="3"/>
  <c r="G7" i="3"/>
  <c r="F8" i="3"/>
  <c r="G8" i="3"/>
  <c r="F9" i="3"/>
  <c r="G9" i="3"/>
  <c r="F10" i="3"/>
  <c r="G10" i="3"/>
  <c r="F11" i="3"/>
  <c r="G11" i="3"/>
  <c r="F12" i="3"/>
  <c r="G12" i="3"/>
  <c r="F13" i="3"/>
  <c r="G13" i="3"/>
  <c r="F14" i="3"/>
  <c r="G14" i="3"/>
  <c r="F15" i="3"/>
  <c r="G15" i="3"/>
  <c r="F16" i="3"/>
  <c r="G16" i="3"/>
  <c r="F17" i="3"/>
  <c r="G17" i="3"/>
  <c r="F18" i="3"/>
  <c r="G18" i="3"/>
  <c r="F19" i="3"/>
  <c r="G19" i="3"/>
  <c r="F20" i="3"/>
  <c r="G20" i="3"/>
  <c r="F21" i="3"/>
  <c r="G21" i="3"/>
  <c r="F22" i="3"/>
  <c r="G22" i="3"/>
  <c r="F23" i="3"/>
  <c r="G23" i="3"/>
  <c r="F24" i="3"/>
  <c r="G24" i="3"/>
  <c r="F25" i="3"/>
  <c r="G25" i="3"/>
  <c r="F26" i="3"/>
  <c r="G26" i="3"/>
  <c r="F27" i="3"/>
  <c r="G27" i="3"/>
  <c r="F28" i="3"/>
  <c r="G28" i="3"/>
  <c r="F29" i="3"/>
  <c r="G29" i="3"/>
  <c r="F30" i="3"/>
  <c r="G30" i="3"/>
  <c r="F31" i="3"/>
  <c r="G31" i="3"/>
  <c r="F32" i="3"/>
  <c r="G32" i="3"/>
  <c r="F33" i="3"/>
  <c r="G33" i="3"/>
  <c r="F34" i="3"/>
  <c r="G34" i="3"/>
  <c r="F35" i="3"/>
  <c r="G35" i="3"/>
  <c r="F36" i="3"/>
  <c r="G36" i="3"/>
  <c r="F37" i="3"/>
  <c r="G37" i="3"/>
  <c r="F38" i="3"/>
  <c r="G38" i="3"/>
  <c r="F39" i="3"/>
  <c r="G39" i="3"/>
  <c r="F40" i="3"/>
  <c r="G40" i="3"/>
  <c r="F41" i="3"/>
  <c r="G41" i="3"/>
  <c r="F42" i="3"/>
  <c r="G42" i="3"/>
  <c r="F43" i="3"/>
  <c r="G43" i="3"/>
  <c r="F44" i="3"/>
  <c r="G44" i="3"/>
  <c r="F45" i="3"/>
  <c r="G45" i="3"/>
  <c r="F46" i="3"/>
  <c r="G46" i="3"/>
  <c r="G3" i="3"/>
  <c r="F3" i="3"/>
  <c r="E4" i="3"/>
  <c r="E5" i="3"/>
  <c r="E6" i="3"/>
  <c r="E7" i="3"/>
  <c r="E8" i="3"/>
  <c r="E9" i="3"/>
  <c r="E10" i="3"/>
  <c r="E11" i="3"/>
  <c r="E12" i="3"/>
  <c r="E13" i="3"/>
  <c r="E14" i="3"/>
  <c r="E15" i="3"/>
  <c r="E16" i="3"/>
  <c r="E17" i="3"/>
  <c r="E18" i="3"/>
  <c r="E19" i="3"/>
  <c r="E20" i="3"/>
  <c r="E21" i="3"/>
  <c r="E22" i="3"/>
  <c r="E23" i="3"/>
  <c r="E24" i="3"/>
  <c r="E25" i="3"/>
  <c r="E26" i="3"/>
  <c r="E27" i="3"/>
  <c r="E28" i="3"/>
  <c r="E29" i="3"/>
  <c r="E30" i="3"/>
  <c r="E31" i="3"/>
  <c r="E32" i="3"/>
  <c r="E33" i="3"/>
  <c r="E34" i="3"/>
  <c r="E35" i="3"/>
  <c r="E36" i="3"/>
  <c r="E37" i="3"/>
  <c r="E38" i="3"/>
  <c r="E39" i="3"/>
  <c r="E40" i="3"/>
  <c r="E41" i="3"/>
  <c r="E42" i="3"/>
  <c r="E43" i="3"/>
  <c r="E44" i="3"/>
  <c r="E45" i="3"/>
  <c r="E46" i="3"/>
  <c r="E3" i="3"/>
  <c r="S43" i="1"/>
  <c r="S30" i="1"/>
  <c r="S27" i="1"/>
  <c r="S23" i="1"/>
  <c r="S16" i="1"/>
  <c r="S9" i="1"/>
  <c r="M232" i="1"/>
  <c r="M23" i="1"/>
  <c r="M16" i="1"/>
  <c r="M231" i="1"/>
  <c r="M160" i="1"/>
  <c r="M137" i="1"/>
  <c r="M135" i="1"/>
  <c r="M131" i="1"/>
  <c r="M92" i="1"/>
  <c r="M90" i="1"/>
  <c r="M129" i="1"/>
  <c r="M126" i="1"/>
  <c r="M86" i="1"/>
  <c r="M9" i="1"/>
  <c r="M84" i="1"/>
  <c r="M124" i="1"/>
  <c r="M122" i="1"/>
  <c r="M7" i="1"/>
  <c r="M120" i="1"/>
  <c r="M116" i="1"/>
  <c r="M78" i="1"/>
  <c r="M158" i="1"/>
  <c r="M30" i="1"/>
  <c r="M114" i="1"/>
  <c r="M4" i="1"/>
  <c r="M76" i="1"/>
  <c r="M229" i="1"/>
  <c r="M69" i="1"/>
  <c r="M112" i="1"/>
  <c r="M67" i="1"/>
  <c r="M64" i="1"/>
  <c r="M150" i="1"/>
  <c r="M110" i="1"/>
  <c r="M49" i="1"/>
  <c r="M47" i="1"/>
  <c r="M45" i="1"/>
  <c r="M108" i="1"/>
  <c r="M105" i="1"/>
  <c r="M102" i="1"/>
  <c r="M100" i="1"/>
  <c r="M148" i="1"/>
  <c r="M43" i="1"/>
  <c r="M146" i="1"/>
  <c r="M225" i="1"/>
  <c r="M142" i="1"/>
  <c r="M97" i="1"/>
  <c r="M95" i="1"/>
  <c r="M27" i="1"/>
  <c r="M139" i="1"/>
</calcChain>
</file>

<file path=xl/sharedStrings.xml><?xml version="1.0" encoding="utf-8"?>
<sst xmlns="http://schemas.openxmlformats.org/spreadsheetml/2006/main" count="584" uniqueCount="447">
  <si>
    <t>SUM of Total Workforce</t>
  </si>
  <si>
    <t>Workforce Category</t>
  </si>
  <si>
    <t>Country of Company</t>
  </si>
  <si>
    <t>Company Code (HR)</t>
  </si>
  <si>
    <t>Company Name</t>
  </si>
  <si>
    <t>Site</t>
  </si>
  <si>
    <t>Site Name</t>
  </si>
  <si>
    <t>Blue Collar</t>
  </si>
  <si>
    <t>Cadre</t>
  </si>
  <si>
    <t>Contractor</t>
  </si>
  <si>
    <t>Not assigned</t>
  </si>
  <si>
    <t>Sales Cadre</t>
  </si>
  <si>
    <t>Trainees &amp; Apprentices</t>
  </si>
  <si>
    <t>White Collar</t>
  </si>
  <si>
    <t>ARGENTINA</t>
  </si>
  <si>
    <t>SOLVAY QUIMICA (AR)</t>
  </si>
  <si>
    <t>BUENOS AIRES (ENRIQUE BUTTY)</t>
  </si>
  <si>
    <t>ARGENTINA Total</t>
  </si>
  <si>
    <t>AUSTRALIA</t>
  </si>
  <si>
    <t>CYTEC AUSTRALIA HLDS</t>
  </si>
  <si>
    <t>BUNDOORA</t>
  </si>
  <si>
    <t>BAULKHAM HILLS</t>
  </si>
  <si>
    <t>AUSTRALIA Total</t>
  </si>
  <si>
    <t>AUSTRIA</t>
  </si>
  <si>
    <t>CYTEC - HR AT</t>
  </si>
  <si>
    <t>AUSTRIA OFFICE</t>
  </si>
  <si>
    <t>AUSTRIA Total</t>
  </si>
  <si>
    <t>BELGIUM</t>
  </si>
  <si>
    <t>SYENSQO SA</t>
  </si>
  <si>
    <t>BRUXELLES (DELTATECH)</t>
  </si>
  <si>
    <t>BRUXELLES (NOH - SOLVAY CAMPUS)</t>
  </si>
  <si>
    <t>SOLVAY SPOL BE</t>
  </si>
  <si>
    <t>KALLO-BEVEREN</t>
  </si>
  <si>
    <t>OUDENAARDE</t>
  </si>
  <si>
    <t>BELGIUM Total</t>
  </si>
  <si>
    <t>BRAZIL</t>
  </si>
  <si>
    <t>QUIMICOS E SOLUCOES</t>
  </si>
  <si>
    <t>CURITIBA (JOAO NEGRAO)</t>
  </si>
  <si>
    <t>SAO PAULO (AV MARIA COELHO AGUIAR)</t>
  </si>
  <si>
    <t>PAULINIA (AV DR. ROBERTO MOREIRA)</t>
  </si>
  <si>
    <t>ITATIBA</t>
  </si>
  <si>
    <t>TABOAO DA SERRA (RUA AUSTRALIA)</t>
  </si>
  <si>
    <t>CURITIBA (COMENDADOR ARAUJO)</t>
  </si>
  <si>
    <t>BRAZIL Total</t>
  </si>
  <si>
    <t>CANADA</t>
  </si>
  <si>
    <t>CYTEC CANADA</t>
  </si>
  <si>
    <t>TORONTO (181 BAY STREET)</t>
  </si>
  <si>
    <t>GATINEAU, QUEBEC</t>
  </si>
  <si>
    <t>NIAGARA FALLS WELLAND</t>
  </si>
  <si>
    <t>CANADA Total</t>
  </si>
  <si>
    <t>CHILE</t>
  </si>
  <si>
    <t>CYTEC CHILE</t>
  </si>
  <si>
    <t>ANTOFAGASTA</t>
  </si>
  <si>
    <t>SANTIAGO (AV. LAS DALIAS, MACUL)</t>
  </si>
  <si>
    <t>CHILE Total</t>
  </si>
  <si>
    <t>CHINA</t>
  </si>
  <si>
    <t>SOLVAY SHANGHAI LTD</t>
  </si>
  <si>
    <t>SHANGHAI (XINZHUANG INDUSTRIAL ZONE</t>
  </si>
  <si>
    <t>SHENZHEN</t>
  </si>
  <si>
    <t>SOLVAY SPEC POLYMERS</t>
  </si>
  <si>
    <t>CHANGSHU</t>
  </si>
  <si>
    <t>SLV ZHANGJIAGANG CH</t>
  </si>
  <si>
    <t>ZHANGJIAGANG (FENG HUANG TOWN)</t>
  </si>
  <si>
    <t>ZHUHAI SOLVAY SP CH</t>
  </si>
  <si>
    <t>ZHUHAI</t>
  </si>
  <si>
    <t>SOLVAY CHINA</t>
  </si>
  <si>
    <t>BEIJING (WANG FU JING AVENUE)</t>
  </si>
  <si>
    <t>GUANGZHOU (TIAN HE ROAD)</t>
  </si>
  <si>
    <t>CYTEC ENG MAT SH /CN</t>
  </si>
  <si>
    <t>SHANGHAI (YE ZHUANG RD,ZHUANGHANG)</t>
  </si>
  <si>
    <t>SOLVAY-HENGCHANG ZHA</t>
  </si>
  <si>
    <t>ZHANGJIAGANG (YANGSHE TOWN)</t>
  </si>
  <si>
    <t>SOLVAY ZHENJIANG CH</t>
  </si>
  <si>
    <t>ZHENJIANG NEW AREA (SONG LIN SHAN)</t>
  </si>
  <si>
    <t>CHINA Total</t>
  </si>
  <si>
    <t>COLOMBIA</t>
  </si>
  <si>
    <t>SOLVAY COLOMBIA</t>
  </si>
  <si>
    <t>BOGOTA (CALLE 108)</t>
  </si>
  <si>
    <t>COLOMBIA Total</t>
  </si>
  <si>
    <t>CROATIA</t>
  </si>
  <si>
    <t>SOLVAY KEMIJA d.o.o.</t>
  </si>
  <si>
    <t>ZAGREB (LJUDEVITA POSAVSKOG)</t>
  </si>
  <si>
    <t>CROATIA Total</t>
  </si>
  <si>
    <t>CZECH REPUBLIC</t>
  </si>
  <si>
    <t>SOLVAY CR</t>
  </si>
  <si>
    <t>PRAHA (ZA POTOKEM)</t>
  </si>
  <si>
    <t>CZECH REPUBLIC Total</t>
  </si>
  <si>
    <t>FRANCE</t>
  </si>
  <si>
    <t>AIFOR GIE</t>
  </si>
  <si>
    <t>SAINT-FONS (AV. FRERES PERRET - CR)</t>
  </si>
  <si>
    <t>RHODIA LABO FUTUR</t>
  </si>
  <si>
    <t>PESSAC (LAB)</t>
  </si>
  <si>
    <t>RHODIA OPERATIONS</t>
  </si>
  <si>
    <t>AUBERVILLIERS (R HAIE COQ 52 - CR)</t>
  </si>
  <si>
    <t>LYON (SILEX 2-RUE DES CUIRASSIERS)</t>
  </si>
  <si>
    <t>SOLVAY FRANCE S.A.</t>
  </si>
  <si>
    <t>TAVAUX</t>
  </si>
  <si>
    <t>SPECIALTY OPERATIONS</t>
  </si>
  <si>
    <t>MELLE - ST LEGER DE LA MARTINIERE</t>
  </si>
  <si>
    <t>CLAMECY</t>
  </si>
  <si>
    <t>SAINT-FONS SPECIALITES (P. MONNET)</t>
  </si>
  <si>
    <t>LA ROCHELLE (RUE CHEF DE BAIE)</t>
  </si>
  <si>
    <t>MEREVILLE</t>
  </si>
  <si>
    <t>FRANCE Total</t>
  </si>
  <si>
    <t>GERMANY</t>
  </si>
  <si>
    <t>SYENSQO SPOL DE</t>
  </si>
  <si>
    <t>DUSSELDORF</t>
  </si>
  <si>
    <t>CYTEC ENG MAT (DE)</t>
  </si>
  <si>
    <t>OESTRINGEN</t>
  </si>
  <si>
    <t>GERMANY Total</t>
  </si>
  <si>
    <t>HONG KONG</t>
  </si>
  <si>
    <t>RHODIA HONG KONG</t>
  </si>
  <si>
    <t>HONG KONG Total</t>
  </si>
  <si>
    <t>INDIA</t>
  </si>
  <si>
    <t>SOLVAY SPECIALIT IN</t>
  </si>
  <si>
    <t>PANOLI</t>
  </si>
  <si>
    <t>VADODARA - GUJARAT</t>
  </si>
  <si>
    <t>MUMBAI (LBS MARG, KURLA WEST)</t>
  </si>
  <si>
    <t>SOLVAY SPECIALITIES INDIA</t>
  </si>
  <si>
    <t>ROHA (DHATAV TAL)</t>
  </si>
  <si>
    <t>INDIA Total</t>
  </si>
  <si>
    <t>INDONESIA</t>
  </si>
  <si>
    <t>PT CYTEC INDONESIA</t>
  </si>
  <si>
    <t>JAKARTA (Jl. BENYAMIN SUAEB)</t>
  </si>
  <si>
    <t>INDONESIA Total</t>
  </si>
  <si>
    <t>ITALY</t>
  </si>
  <si>
    <t>SOLVAY SPOL IT</t>
  </si>
  <si>
    <t>BOLLATE (MILANO)</t>
  </si>
  <si>
    <t>SPINETTA MARENGO</t>
  </si>
  <si>
    <t>SYENSQO SA (IT)</t>
  </si>
  <si>
    <t>SOLVAY SOLUTIONS IT</t>
  </si>
  <si>
    <t>OSPIATE DI BOLLATE (VIA MILANO)</t>
  </si>
  <si>
    <t>ITALY Total</t>
  </si>
  <si>
    <t>JAMAICA</t>
  </si>
  <si>
    <t>CYTEC JAMAICA</t>
  </si>
  <si>
    <t>KINGSTON</t>
  </si>
  <si>
    <t>JAMAICA Total</t>
  </si>
  <si>
    <t>JAPAN</t>
  </si>
  <si>
    <t>SOLVAY SPOL JP</t>
  </si>
  <si>
    <t>SHIZUOKA (OBUCHI, FUJI-SHI)</t>
  </si>
  <si>
    <t>TOKYO (ATAGO, MINATO-KU)</t>
  </si>
  <si>
    <t>SOLVAY JAPAN</t>
  </si>
  <si>
    <t>JAPAN Total</t>
  </si>
  <si>
    <t>KAZAKHSTAN</t>
  </si>
  <si>
    <t>CYTEC - HR KZ</t>
  </si>
  <si>
    <t>KAZAKHSTAN - OFFICE</t>
  </si>
  <si>
    <t>KAZAKHSTAN Total</t>
  </si>
  <si>
    <t>LUXEMBOURG</t>
  </si>
  <si>
    <t>SOLVAY FINANCE (LU)</t>
  </si>
  <si>
    <t>CAPELLEN (PARC D'ACTIVITES)</t>
  </si>
  <si>
    <t>SOLVAY HORTENSIA</t>
  </si>
  <si>
    <t>LUXEMBOURG Total</t>
  </si>
  <si>
    <t>MALAYSIA</t>
  </si>
  <si>
    <t>SLV SP CHEM AP MY</t>
  </si>
  <si>
    <t>SEREMBAN</t>
  </si>
  <si>
    <t>MALAYSIA Total</t>
  </si>
  <si>
    <t>MEXICO</t>
  </si>
  <si>
    <t>CYTEC DE MEXICO</t>
  </si>
  <si>
    <t>ATEQUIZA JALISCO</t>
  </si>
  <si>
    <t>MEXICO (AV. EJERCITO NACIONAL)</t>
  </si>
  <si>
    <t>MEXICO Total</t>
  </si>
  <si>
    <t>MONGOLIA</t>
  </si>
  <si>
    <t>CYTEC - HR MN</t>
  </si>
  <si>
    <t>ULAANBAATAR</t>
  </si>
  <si>
    <t>MONGOLIA Total</t>
  </si>
  <si>
    <t>MOROCCO</t>
  </si>
  <si>
    <t>CIBV MOROCCO</t>
  </si>
  <si>
    <t>CASABLANCA (MOUSSA BNOU NOUSSAIR)</t>
  </si>
  <si>
    <t>AZERYS SA</t>
  </si>
  <si>
    <t>CASABLANCA (PARC INDUSTRIEL JORF)</t>
  </si>
  <si>
    <t>MOROCCO Total</t>
  </si>
  <si>
    <t>NETHERLANDS</t>
  </si>
  <si>
    <t>SOLVAY SOLUTIONS NL</t>
  </si>
  <si>
    <t>KLUNDERT</t>
  </si>
  <si>
    <t>CYTEC INDUSTRIES BV</t>
  </si>
  <si>
    <t>ROTTERDAM (WEENA)</t>
  </si>
  <si>
    <t>NETHERLANDS Total</t>
  </si>
  <si>
    <t>NEW ZEALAND</t>
  </si>
  <si>
    <t>SOLVAY NEW ZEALAND</t>
  </si>
  <si>
    <t>LEVIN</t>
  </si>
  <si>
    <t>NEW ZEALAND Total</t>
  </si>
  <si>
    <t>PERU</t>
  </si>
  <si>
    <t>CYTEC PERU</t>
  </si>
  <si>
    <t>MIRAFLOREZ (CALLE GEN. RECAVARREN)</t>
  </si>
  <si>
    <t>PERU Total</t>
  </si>
  <si>
    <t>PHILIPPINES</t>
  </si>
  <si>
    <t>CYTEC - HR PH</t>
  </si>
  <si>
    <t>BAGUIO CITY</t>
  </si>
  <si>
    <t>PHILIPPINES Total</t>
  </si>
  <si>
    <t>POLAND</t>
  </si>
  <si>
    <t>SPECIALTY CHEM PL</t>
  </si>
  <si>
    <t>WARSZAWA HOMEOFFICE</t>
  </si>
  <si>
    <t>POLAND Total</t>
  </si>
  <si>
    <t>PORTUGAL</t>
  </si>
  <si>
    <t>SOLVAY BIOTECNO PT</t>
  </si>
  <si>
    <t>CASTANHEIRA do RIBATEJO</t>
  </si>
  <si>
    <t>SLV SPECIALTIES PT</t>
  </si>
  <si>
    <t>CARNAXIDE</t>
  </si>
  <si>
    <t>LISBOA (R RAMALHO ORTIGAO)</t>
  </si>
  <si>
    <t>PORTUGAL Total</t>
  </si>
  <si>
    <t>REP.DEM.CONGO</t>
  </si>
  <si>
    <t>MANDLA SERVICES</t>
  </si>
  <si>
    <t>LUBUMBASHI</t>
  </si>
  <si>
    <t>REP.DEM.CONGO Total</t>
  </si>
  <si>
    <t>ROMANIA</t>
  </si>
  <si>
    <t>SOLVAY BUCHAREST SRL</t>
  </si>
  <si>
    <t>BUCURESTI (STR. CAROL DAVILA)</t>
  </si>
  <si>
    <t>ROMANIA Total</t>
  </si>
  <si>
    <t>SERBIA</t>
  </si>
  <si>
    <t>CYTEC - HR RS</t>
  </si>
  <si>
    <t>BELGRADE</t>
  </si>
  <si>
    <t>SERBIA Total</t>
  </si>
  <si>
    <t>SINGAPORE</t>
  </si>
  <si>
    <t>SLV SP CHEM ASIA PAC</t>
  </si>
  <si>
    <t>SINGAPORE (BIOPOLIS DRIVE - AMNIOS)</t>
  </si>
  <si>
    <t>RHODIA AMINES CHEM</t>
  </si>
  <si>
    <t>SINGAPORE Total</t>
  </si>
  <si>
    <t>SOUTH AFRICA</t>
  </si>
  <si>
    <t>SPECIALTY CHEM ZA</t>
  </si>
  <si>
    <t>IRENE</t>
  </si>
  <si>
    <t>SOUTH AFRICA Total</t>
  </si>
  <si>
    <t>SOUTH KOREA</t>
  </si>
  <si>
    <t>SOLVAY SPOL KR</t>
  </si>
  <si>
    <t>SEOUL (EWHA - BUKAHYUN-RO)</t>
  </si>
  <si>
    <t>JinYoung Bio.</t>
  </si>
  <si>
    <t xml:space="preserve"> GYEONGGI-DO (HUMAN SKY VALLEY)</t>
  </si>
  <si>
    <t>CYTEC KOREA INC</t>
  </si>
  <si>
    <t>SOUTH KOREA Total</t>
  </si>
  <si>
    <t>SPAIN</t>
  </si>
  <si>
    <t>SOLVAY SERVICIOS</t>
  </si>
  <si>
    <t>MADRID (BAUSA)</t>
  </si>
  <si>
    <t>SPAIN Total</t>
  </si>
  <si>
    <t>SWITZERLAND</t>
  </si>
  <si>
    <t>SPEPRO SPECIALITY AG</t>
  </si>
  <si>
    <t>BADEN (LANGHAUS)</t>
  </si>
  <si>
    <t>SWITZERLAND Total</t>
  </si>
  <si>
    <t>TAIWAN</t>
  </si>
  <si>
    <t>SOLVAY TAIWAN</t>
  </si>
  <si>
    <t>TAICHUNG (XITUN)</t>
  </si>
  <si>
    <t>TAIPEI (SONG REN ROAD)</t>
  </si>
  <si>
    <t>TAIWAN Total</t>
  </si>
  <si>
    <t>THAILAND</t>
  </si>
  <si>
    <t>SLV (BANGPOO) S CHEM</t>
  </si>
  <si>
    <t>BANGPOO INDUSTRIAL ESTATE</t>
  </si>
  <si>
    <t>SOLVAY (THAILAND) LIMITED</t>
  </si>
  <si>
    <t>HEMARAJ EASTERN INDUSTRIAL ESTATE</t>
  </si>
  <si>
    <t>THAILAND Total</t>
  </si>
  <si>
    <t>T‹RKIYE</t>
  </si>
  <si>
    <t>SOLVAY ISTANBUL</t>
  </si>
  <si>
    <t>ISTANBUL MASLAK SCO</t>
  </si>
  <si>
    <t>T‹RKIYE Total</t>
  </si>
  <si>
    <t>UKRAINE</t>
  </si>
  <si>
    <t>CYTEC IND - HR UA</t>
  </si>
  <si>
    <t>KYIV (IVANA FRANKA STREET)</t>
  </si>
  <si>
    <t>UKRAINE Total</t>
  </si>
  <si>
    <t>UNITED KINGDOM</t>
  </si>
  <si>
    <t>SOLVAY SOLUTIONS UK</t>
  </si>
  <si>
    <t>OLDBURY (TRINITY STREET)</t>
  </si>
  <si>
    <t>WATFORD (CLARENDON ROAD)</t>
  </si>
  <si>
    <t>VERDANT SP S HALIFAX *D*</t>
  </si>
  <si>
    <t>HALIFAX (BURRWOOD WAY - DIVESTMENT)</t>
  </si>
  <si>
    <t>CYTEC IND MAT DERBY</t>
  </si>
  <si>
    <t>WREXHAM</t>
  </si>
  <si>
    <t>CYTEC IND MAT MANCH</t>
  </si>
  <si>
    <t>MANCHESTER (GRIMSHAW LANE)</t>
  </si>
  <si>
    <t>CYTEC ENG MAT (GB)</t>
  </si>
  <si>
    <t>HEANOR</t>
  </si>
  <si>
    <t>UNITED KINGDOM Total</t>
  </si>
  <si>
    <t>URUGUAY</t>
  </si>
  <si>
    <t>SOLVAY QUIMICA (UY)</t>
  </si>
  <si>
    <t>MONTEVIDEO (PLAZA INDEPENDENCIA)</t>
  </si>
  <si>
    <t>URUGUAY Total</t>
  </si>
  <si>
    <t>USA</t>
  </si>
  <si>
    <t>SOLVAY AMERICA LLC</t>
  </si>
  <si>
    <t>ALPHARETTA, GA (MC GINNIS)</t>
  </si>
  <si>
    <t>MARIETTA, OHIO</t>
  </si>
  <si>
    <t>PRINCETON, NEW JERSEY</t>
  </si>
  <si>
    <t>SOLVAY SPOL US</t>
  </si>
  <si>
    <t>AUGUSTA, GEORGIA</t>
  </si>
  <si>
    <t>WEST DEPTFORD, NEW JERSEY</t>
  </si>
  <si>
    <t>ORANGE, TEXAS</t>
  </si>
  <si>
    <t>NEWARK, DELAWARE</t>
  </si>
  <si>
    <t>BORGER, TEXAS</t>
  </si>
  <si>
    <t>GREENVILLE, SOUTH CAROLINA (AKRON)</t>
  </si>
  <si>
    <t>VERDANT SP SOL US *D*</t>
  </si>
  <si>
    <t>UNIVERSITY PARK, IL (DIVESTMENT)</t>
  </si>
  <si>
    <t>ENERGY SOLUTIONS US</t>
  </si>
  <si>
    <t>SNYDER, TEXAS</t>
  </si>
  <si>
    <t>CASTANEA (LOCK HAVEN), PENNSYLVANIA</t>
  </si>
  <si>
    <t>LONG BEACH (SOUTH SANTA FE AV.), CA</t>
  </si>
  <si>
    <t>MIDLAND, TEXAS (E. INTERSTATE HWY)</t>
  </si>
  <si>
    <t>BRECKENRIDGE, TEXAS</t>
  </si>
  <si>
    <t>SHREVEPORT, LOUISIANA</t>
  </si>
  <si>
    <t>ROANOKE, TEXAS</t>
  </si>
  <si>
    <t>MIDLAND, TEXAS (WEST COUNTY ROAD)</t>
  </si>
  <si>
    <t>THE WOODLANDS, TEXAS</t>
  </si>
  <si>
    <t>LEVELLAND (PROGRESSIVE PLACE)</t>
  </si>
  <si>
    <t>CYTEC INDUSTRIES (US)</t>
  </si>
  <si>
    <t>MOUNT PLEASANT2, TENNESSEE (MT JOY)</t>
  </si>
  <si>
    <t>STAMFORD, CONNECTICUT</t>
  </si>
  <si>
    <t>TEMPE, ARIZONA</t>
  </si>
  <si>
    <t>WILLOW ISLAND(BELMONT), W. VIRGINIA</t>
  </si>
  <si>
    <t>CYTEC ENG MAT (US)</t>
  </si>
  <si>
    <t>ANAHEIM, CALIFORNIA</t>
  </si>
  <si>
    <t>ANAHEIM D'AIRCRAFT, CALIFORNIA</t>
  </si>
  <si>
    <t>GREENVILLE, TEXAS</t>
  </si>
  <si>
    <t>HAVRE DE GRACE, MARYLAND</t>
  </si>
  <si>
    <t>KALAMAZOO, MICHIGAN</t>
  </si>
  <si>
    <t>ORANGE, CALIFORNIA</t>
  </si>
  <si>
    <t>PIEDMONT, SOUTH CAROLINA</t>
  </si>
  <si>
    <t>ROCK HILL, SOUTH CAROLINA</t>
  </si>
  <si>
    <t>WINONA, MINNESOTA</t>
  </si>
  <si>
    <t>BELLEVUE, WASHINGTON</t>
  </si>
  <si>
    <t>CEM DEFENSE MAT (US)</t>
  </si>
  <si>
    <t>SOLVAY USA</t>
  </si>
  <si>
    <t>MARTINEZ, CALIFORNIA</t>
  </si>
  <si>
    <t>BATON ROUGE, LOUISIANA</t>
  </si>
  <si>
    <t>WINDER, GEORGIA</t>
  </si>
  <si>
    <t>BLUE ISLAND, ILLINOIS</t>
  </si>
  <si>
    <t>BALTIMORE (FAIRFIELD RD), MARYLAND</t>
  </si>
  <si>
    <t>MARCUS HOOK, PENNSYLVANIA</t>
  </si>
  <si>
    <t>CHARLESTON, SOUTH CAROLINA</t>
  </si>
  <si>
    <t>SPARTANBURG, SOUTH CAROLINA</t>
  </si>
  <si>
    <t>VERNON, TEXAS</t>
  </si>
  <si>
    <t>BRISTOL, PENNSYLVANIA</t>
  </si>
  <si>
    <t>BUTTE, MONTANA (SILVER BOW)</t>
  </si>
  <si>
    <t>PASADENA (UNDERWOOD RD), TEXAS</t>
  </si>
  <si>
    <t>CAMBRIDGE, MASSACHUSETTS</t>
  </si>
  <si>
    <t>USA Total</t>
  </si>
  <si>
    <t>UTD.ARAB EMIR.</t>
  </si>
  <si>
    <t>SLV MIDDLE-EAST FZE</t>
  </si>
  <si>
    <t>JEBEL ALI FREE ZONE DUBAI</t>
  </si>
  <si>
    <t>CYTEC NIBRAS</t>
  </si>
  <si>
    <t>AL AIN INTERNATIONAL AIRPORT</t>
  </si>
  <si>
    <t>STRATA SOLVAY ADV MATLS</t>
  </si>
  <si>
    <t>UTD.ARAB EMIR. Total</t>
  </si>
  <si>
    <t>ZAMBIA</t>
  </si>
  <si>
    <t>CYTEC - HR ZM</t>
  </si>
  <si>
    <t>LUSAKA</t>
  </si>
  <si>
    <t>ZAMBIA Total</t>
  </si>
  <si>
    <t>Grand Total</t>
  </si>
  <si>
    <t>Total</t>
  </si>
  <si>
    <t>Region</t>
  </si>
  <si>
    <t>LATAM</t>
  </si>
  <si>
    <t>ANZ</t>
  </si>
  <si>
    <t>EU</t>
  </si>
  <si>
    <t>NORAM</t>
  </si>
  <si>
    <t>Asia</t>
  </si>
  <si>
    <t>Africa</t>
  </si>
  <si>
    <t>Country</t>
  </si>
  <si>
    <t>Morocco</t>
  </si>
  <si>
    <t>Democratic Republic of Congo</t>
  </si>
  <si>
    <t>South Africa</t>
  </si>
  <si>
    <t>United Arab Emirates</t>
  </si>
  <si>
    <t>Zambia</t>
  </si>
  <si>
    <t>Australia</t>
  </si>
  <si>
    <t>New Zealand</t>
  </si>
  <si>
    <t>China</t>
  </si>
  <si>
    <t>Hong Kong</t>
  </si>
  <si>
    <t>India</t>
  </si>
  <si>
    <t>Indonesia</t>
  </si>
  <si>
    <t>Japan</t>
  </si>
  <si>
    <t>Kazakhstan</t>
  </si>
  <si>
    <t>Malaysia</t>
  </si>
  <si>
    <t>Mongolia</t>
  </si>
  <si>
    <t>Philippines</t>
  </si>
  <si>
    <t>Singapore</t>
  </si>
  <si>
    <t>South Korea</t>
  </si>
  <si>
    <t>Taiwan</t>
  </si>
  <si>
    <t>Thailand</t>
  </si>
  <si>
    <t>Austria</t>
  </si>
  <si>
    <t>Belgium</t>
  </si>
  <si>
    <t>Croatia</t>
  </si>
  <si>
    <t>Czech Republic</t>
  </si>
  <si>
    <t>France</t>
  </si>
  <si>
    <t>Germany</t>
  </si>
  <si>
    <t>Italy</t>
  </si>
  <si>
    <t>Luxemburg</t>
  </si>
  <si>
    <t>Netherlands</t>
  </si>
  <si>
    <t>Poland</t>
  </si>
  <si>
    <t>Portugal</t>
  </si>
  <si>
    <t>Romania</t>
  </si>
  <si>
    <t>Serbia</t>
  </si>
  <si>
    <t>Spain</t>
  </si>
  <si>
    <t>Switzerland</t>
  </si>
  <si>
    <t>Turkey</t>
  </si>
  <si>
    <t>Ukraine</t>
  </si>
  <si>
    <t>United Kingdom</t>
  </si>
  <si>
    <t>Argentina</t>
  </si>
  <si>
    <t>Brazil</t>
  </si>
  <si>
    <t>Chile</t>
  </si>
  <si>
    <t>Colombia</t>
  </si>
  <si>
    <t>Jamaica</t>
  </si>
  <si>
    <t>Peru</t>
  </si>
  <si>
    <t>Uruguay</t>
  </si>
  <si>
    <t>Canada</t>
  </si>
  <si>
    <t>Mexico</t>
  </si>
  <si>
    <t>United States of America</t>
  </si>
  <si>
    <t>Asheville VA</t>
  </si>
  <si>
    <t>Amsterdam</t>
  </si>
  <si>
    <t>Asheville</t>
  </si>
  <si>
    <t>Almaty</t>
  </si>
  <si>
    <t>Ankara</t>
  </si>
  <si>
    <t>Atlanta</t>
  </si>
  <si>
    <t>Auckland</t>
  </si>
  <si>
    <t>Bangkok</t>
  </si>
  <si>
    <t>Belgrade</t>
  </si>
  <si>
    <t>Berlin</t>
  </si>
  <si>
    <t>Bogota</t>
  </si>
  <si>
    <t>Brasilia</t>
  </si>
  <si>
    <t>Brussels</t>
  </si>
  <si>
    <t>Bucharest</t>
  </si>
  <si>
    <t>Buenos Aires</t>
  </si>
  <si>
    <t>Canberra</t>
  </si>
  <si>
    <t>Dubai</t>
  </si>
  <si>
    <t>Jakarta</t>
  </si>
  <si>
    <t>Johannesburg</t>
  </si>
  <si>
    <t>Kuala Lumpur</t>
  </si>
  <si>
    <t>Kyiv</t>
  </si>
  <si>
    <t>Lima</t>
  </si>
  <si>
    <t>Lisbon</t>
  </si>
  <si>
    <t>London</t>
  </si>
  <si>
    <t>Luxembourg</t>
  </si>
  <si>
    <t>Madrid</t>
  </si>
  <si>
    <t>Manila</t>
  </si>
  <si>
    <t>Mexico City</t>
  </si>
  <si>
    <t>Montevideo</t>
  </si>
  <si>
    <t>New Delhi</t>
  </si>
  <si>
    <t>Ottawa</t>
  </si>
  <si>
    <t>Paris</t>
  </si>
  <si>
    <t>Prague</t>
  </si>
  <si>
    <t>Rome</t>
  </si>
  <si>
    <t>Santiago</t>
  </si>
  <si>
    <t>Seoul</t>
  </si>
  <si>
    <t>Shanghai</t>
  </si>
  <si>
    <t>Taipei</t>
  </si>
  <si>
    <t>Tokyo</t>
  </si>
  <si>
    <t>Vienna</t>
  </si>
  <si>
    <t>Warsaw</t>
  </si>
  <si>
    <t>Zagreb</t>
  </si>
  <si>
    <t>Zurich</t>
  </si>
  <si>
    <t>City</t>
  </si>
  <si>
    <t>Fez</t>
  </si>
  <si>
    <t>Multiplied by employees</t>
  </si>
  <si>
    <t>Headcount</t>
  </si>
  <si>
    <t>weighted average latency</t>
  </si>
  <si>
    <t>% increase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</si>
</sst>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%"/>
    <numFmt numFmtId="168" formatCode="0.0"/>
  </numFmts>
  <fonts count="21" x14ac:knownFonts="1">
    <font>
      <sz val="12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  <font>
      <sz val="18"/>
      <color theme="3"/>
      <name val="Aptos Display"/>
      <family val="2"/>
      <scheme val="major"/>
    </font>
    <font>
      <b/>
      <sz val="15"/>
      <color theme="3"/>
      <name val="Aptos Narrow"/>
      <family val="2"/>
      <scheme val="minor"/>
    </font>
    <font>
      <b/>
      <sz val="13"/>
      <color theme="3"/>
      <name val="Aptos Narrow"/>
      <family val="2"/>
      <scheme val="minor"/>
    </font>
    <font>
      <b/>
      <sz val="11"/>
      <color theme="3"/>
      <name val="Aptos Narrow"/>
      <family val="2"/>
      <scheme val="minor"/>
    </font>
    <font>
      <sz val="12"/>
      <color rgb="FF006100"/>
      <name val="Aptos Narrow"/>
      <family val="2"/>
      <scheme val="minor"/>
    </font>
    <font>
      <sz val="12"/>
      <color rgb="FF9C0006"/>
      <name val="Aptos Narrow"/>
      <family val="2"/>
      <scheme val="minor"/>
    </font>
    <font>
      <sz val="12"/>
      <color rgb="FF9C5700"/>
      <name val="Aptos Narrow"/>
      <family val="2"/>
      <scheme val="minor"/>
    </font>
    <font>
      <sz val="12"/>
      <color rgb="FF3F3F76"/>
      <name val="Aptos Narrow"/>
      <family val="2"/>
      <scheme val="minor"/>
    </font>
    <font>
      <b/>
      <sz val="12"/>
      <color rgb="FF3F3F3F"/>
      <name val="Aptos Narrow"/>
      <family val="2"/>
      <scheme val="minor"/>
    </font>
    <font>
      <b/>
      <sz val="12"/>
      <color rgb="FFFA7D00"/>
      <name val="Aptos Narrow"/>
      <family val="2"/>
      <scheme val="minor"/>
    </font>
    <font>
      <sz val="12"/>
      <color rgb="FFFA7D00"/>
      <name val="Aptos Narrow"/>
      <family val="2"/>
      <scheme val="minor"/>
    </font>
    <font>
      <b/>
      <sz val="12"/>
      <color theme="0"/>
      <name val="Aptos Narrow"/>
      <family val="2"/>
      <scheme val="minor"/>
    </font>
    <font>
      <sz val="12"/>
      <color rgb="FFFF0000"/>
      <name val="Aptos Narrow"/>
      <family val="2"/>
      <scheme val="minor"/>
    </font>
    <font>
      <i/>
      <sz val="12"/>
      <color rgb="FF7F7F7F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sz val="12"/>
      <color theme="0"/>
      <name val="Aptos Narrow"/>
      <family val="2"/>
      <scheme val="minor"/>
    </font>
    <font>
      <sz val="12"/>
      <color rgb="FF000000"/>
      <name val="Aptos Narrow"/>
      <family val="2"/>
      <scheme val="minor"/>
    </font>
    <font>
      <b/>
      <sz val="12"/>
      <color theme="1"/>
      <name val="Aptos Narrow"/>
      <scheme val="minor"/>
    </font>
    <font>
      <i/>
      <sz val="12"/>
      <color theme="1"/>
      <name val="Aptos Narrow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8">
    <xf numFmtId="0" fontId="0" fillId="0" borderId="0" xfId="0"/>
    <xf numFmtId="164" fontId="0" fillId="0" borderId="0" xfId="1" applyNumberFormat="1" applyFont="1"/>
    <xf numFmtId="0" fontId="16" fillId="0" borderId="0" xfId="0" applyFont="1"/>
    <xf numFmtId="0" fontId="18" fillId="0" borderId="0" xfId="0" applyFont="1"/>
    <xf numFmtId="168" fontId="0" fillId="0" borderId="0" xfId="0" applyNumberFormat="1"/>
    <xf numFmtId="168" fontId="19" fillId="0" borderId="0" xfId="0" applyNumberFormat="1" applyFont="1"/>
    <xf numFmtId="9" fontId="19" fillId="0" borderId="0" xfId="1" applyFont="1"/>
    <xf numFmtId="0" fontId="20" fillId="0" borderId="0" xfId="0" applyFont="1"/>
  </cellXfs>
  <cellStyles count="43">
    <cellStyle name="20% - Accent1" xfId="20" builtinId="30" customBuiltin="1"/>
    <cellStyle name="20% - Accent2" xfId="24" builtinId="34" customBuiltin="1"/>
    <cellStyle name="20% - Accent3" xfId="28" builtinId="38" customBuiltin="1"/>
    <cellStyle name="20% - Accent4" xfId="32" builtinId="42" customBuiltin="1"/>
    <cellStyle name="20% - Accent5" xfId="36" builtinId="46" customBuiltin="1"/>
    <cellStyle name="20% - Accent6" xfId="40" builtinId="50" customBuiltin="1"/>
    <cellStyle name="40% - Accent1" xfId="21" builtinId="31" customBuiltin="1"/>
    <cellStyle name="40% - Accent2" xfId="25" builtinId="35" customBuiltin="1"/>
    <cellStyle name="40% - Accent3" xfId="29" builtinId="39" customBuiltin="1"/>
    <cellStyle name="40% - Accent4" xfId="33" builtinId="43" customBuiltin="1"/>
    <cellStyle name="40% - Accent5" xfId="37" builtinId="47" customBuiltin="1"/>
    <cellStyle name="40% - Accent6" xfId="41" builtinId="51" customBuiltin="1"/>
    <cellStyle name="60% - Accent1" xfId="22" builtinId="32" customBuiltin="1"/>
    <cellStyle name="60% - Accent2" xfId="26" builtinId="36" customBuiltin="1"/>
    <cellStyle name="60% - Accent3" xfId="30" builtinId="40" customBuiltin="1"/>
    <cellStyle name="60% - Accent4" xfId="34" builtinId="44" customBuiltin="1"/>
    <cellStyle name="60% - Accent5" xfId="38" builtinId="48" customBuiltin="1"/>
    <cellStyle name="60% - Accent6" xfId="42" builtinId="52" customBuiltin="1"/>
    <cellStyle name="Accent1" xfId="19" builtinId="29" customBuiltin="1"/>
    <cellStyle name="Accent2" xfId="23" builtinId="33" customBuiltin="1"/>
    <cellStyle name="Accent3" xfId="27" builtinId="37" customBuiltin="1"/>
    <cellStyle name="Accent4" xfId="31" builtinId="41" customBuiltin="1"/>
    <cellStyle name="Accent5" xfId="35" builtinId="45" customBuiltin="1"/>
    <cellStyle name="Accent6" xfId="39" builtinId="49" customBuiltin="1"/>
    <cellStyle name="Bad" xfId="8" builtinId="27" customBuiltin="1"/>
    <cellStyle name="Calculation" xfId="12" builtinId="22" customBuiltin="1"/>
    <cellStyle name="Check Cell" xfId="14" builtinId="23" customBuiltin="1"/>
    <cellStyle name="Explanatory Text" xfId="17" builtinId="53" customBuiltin="1"/>
    <cellStyle name="Good" xfId="7" builtinId="26" customBuiltin="1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Input" xfId="10" builtinId="20" customBuiltin="1"/>
    <cellStyle name="Linked Cell" xfId="13" builtinId="24" customBuiltin="1"/>
    <cellStyle name="Neutral" xfId="9" builtinId="28" customBuiltin="1"/>
    <cellStyle name="Normal" xfId="0" builtinId="0"/>
    <cellStyle name="Note" xfId="16" builtinId="10" customBuiltin="1"/>
    <cellStyle name="Output" xfId="11" builtinId="21" customBuiltin="1"/>
    <cellStyle name="Per cent" xfId="1" builtinId="5"/>
    <cellStyle name="Title" xfId="2" builtinId="15" customBuiltin="1"/>
    <cellStyle name="Total" xfId="18" builtinId="25" customBuiltin="1"/>
    <cellStyle name="Warning Text" xfId="15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7D3913-E46E-4544-AC67-FB5CCD05EEA8}">
  <dimension ref="A1:S232"/>
  <sheetViews>
    <sheetView workbookViewId="0">
      <pane xSplit="1" ySplit="2" topLeftCell="B3" activePane="bottomRight" state="frozen"/>
      <selection pane="topRight" activeCell="B1" sqref="B1"/>
      <selection pane="bottomLeft" activeCell="A3" sqref="A3"/>
      <selection pane="bottomRight" activeCell="E166" sqref="E166"/>
    </sheetView>
  </sheetViews>
  <sheetFormatPr baseColWidth="10" defaultRowHeight="16" x14ac:dyDescent="0.2"/>
  <cols>
    <col min="1" max="1" width="20.5" bestFit="1" customWidth="1"/>
    <col min="2" max="2" width="17.83203125" bestFit="1" customWidth="1"/>
    <col min="3" max="3" width="24.33203125" bestFit="1" customWidth="1"/>
    <col min="4" max="4" width="7.1640625" bestFit="1" customWidth="1"/>
    <col min="5" max="5" width="37.5" bestFit="1" customWidth="1"/>
    <col min="6" max="6" width="17.33203125" bestFit="1" customWidth="1"/>
    <col min="7" max="7" width="6.1640625" bestFit="1" customWidth="1"/>
    <col min="8" max="8" width="10.1640625" bestFit="1" customWidth="1"/>
    <col min="9" max="9" width="11.5" bestFit="1" customWidth="1"/>
    <col min="11" max="11" width="19.6640625" bestFit="1" customWidth="1"/>
    <col min="12" max="12" width="11.33203125" bestFit="1" customWidth="1"/>
  </cols>
  <sheetData>
    <row r="1" spans="1:19" x14ac:dyDescent="0.2">
      <c r="A1" t="s">
        <v>0</v>
      </c>
      <c r="F1" t="s">
        <v>1</v>
      </c>
    </row>
    <row r="2" spans="1:19" x14ac:dyDescent="0.2">
      <c r="A2" t="s">
        <v>2</v>
      </c>
      <c r="B2" t="s">
        <v>3</v>
      </c>
      <c r="C2" t="s">
        <v>4</v>
      </c>
      <c r="D2" t="s">
        <v>5</v>
      </c>
      <c r="E2" t="s">
        <v>6</v>
      </c>
      <c r="F2" t="s">
        <v>7</v>
      </c>
      <c r="G2" t="s">
        <v>8</v>
      </c>
      <c r="H2" t="s">
        <v>9</v>
      </c>
      <c r="I2" t="s">
        <v>10</v>
      </c>
      <c r="J2" t="s">
        <v>11</v>
      </c>
      <c r="K2" t="s">
        <v>12</v>
      </c>
      <c r="L2" t="s">
        <v>13</v>
      </c>
      <c r="M2" t="s">
        <v>341</v>
      </c>
      <c r="N2" t="s">
        <v>342</v>
      </c>
    </row>
    <row r="3" spans="1:19" x14ac:dyDescent="0.2">
      <c r="A3" t="s">
        <v>14</v>
      </c>
      <c r="B3">
        <v>5686</v>
      </c>
      <c r="C3" t="s">
        <v>15</v>
      </c>
      <c r="D3">
        <v>1925</v>
      </c>
      <c r="E3" t="s">
        <v>16</v>
      </c>
      <c r="G3">
        <v>3</v>
      </c>
      <c r="J3">
        <v>3</v>
      </c>
      <c r="L3">
        <v>3</v>
      </c>
    </row>
    <row r="4" spans="1:19" x14ac:dyDescent="0.2">
      <c r="A4" t="s">
        <v>170</v>
      </c>
      <c r="F4">
        <v>23</v>
      </c>
      <c r="G4">
        <v>6</v>
      </c>
      <c r="H4">
        <v>1</v>
      </c>
      <c r="J4">
        <v>2</v>
      </c>
      <c r="M4">
        <f>SUM(F4:L4)</f>
        <v>32</v>
      </c>
      <c r="N4" t="s">
        <v>348</v>
      </c>
    </row>
    <row r="5" spans="1:19" x14ac:dyDescent="0.2">
      <c r="A5" t="s">
        <v>18</v>
      </c>
      <c r="B5">
        <v>7786</v>
      </c>
      <c r="C5" t="s">
        <v>19</v>
      </c>
      <c r="D5">
        <v>1344</v>
      </c>
      <c r="E5" t="s">
        <v>20</v>
      </c>
      <c r="G5">
        <v>2</v>
      </c>
      <c r="J5">
        <v>1</v>
      </c>
    </row>
    <row r="6" spans="1:19" x14ac:dyDescent="0.2">
      <c r="D6">
        <v>1655</v>
      </c>
      <c r="E6" t="s">
        <v>21</v>
      </c>
      <c r="G6">
        <v>9</v>
      </c>
      <c r="H6">
        <v>2</v>
      </c>
      <c r="J6">
        <v>11</v>
      </c>
    </row>
    <row r="7" spans="1:19" x14ac:dyDescent="0.2">
      <c r="A7" t="s">
        <v>203</v>
      </c>
      <c r="J7">
        <v>3</v>
      </c>
      <c r="M7">
        <f>SUM(F7:L7)</f>
        <v>3</v>
      </c>
      <c r="N7" t="s">
        <v>348</v>
      </c>
    </row>
    <row r="8" spans="1:19" x14ac:dyDescent="0.2">
      <c r="A8" t="s">
        <v>23</v>
      </c>
      <c r="B8">
        <v>7013</v>
      </c>
      <c r="C8" t="s">
        <v>24</v>
      </c>
      <c r="D8">
        <v>1917</v>
      </c>
      <c r="E8" t="s">
        <v>25</v>
      </c>
      <c r="J8">
        <v>1</v>
      </c>
    </row>
    <row r="9" spans="1:19" x14ac:dyDescent="0.2">
      <c r="A9" t="s">
        <v>220</v>
      </c>
      <c r="H9">
        <v>1</v>
      </c>
      <c r="J9">
        <v>4</v>
      </c>
      <c r="L9">
        <v>1</v>
      </c>
      <c r="M9">
        <f>SUM(F9:L9)</f>
        <v>6</v>
      </c>
      <c r="N9" t="s">
        <v>348</v>
      </c>
      <c r="Q9" t="s">
        <v>348</v>
      </c>
      <c r="R9">
        <v>84</v>
      </c>
      <c r="S9" s="1">
        <f>R9/SUM($R$9:$R$43)</f>
        <v>5.1951264765910075E-3</v>
      </c>
    </row>
    <row r="10" spans="1:19" x14ac:dyDescent="0.2">
      <c r="A10" t="s">
        <v>27</v>
      </c>
      <c r="B10">
        <v>2002</v>
      </c>
      <c r="C10" t="s">
        <v>28</v>
      </c>
      <c r="D10">
        <v>1907</v>
      </c>
      <c r="E10" t="s">
        <v>29</v>
      </c>
      <c r="G10">
        <v>240</v>
      </c>
      <c r="H10">
        <v>246</v>
      </c>
      <c r="J10">
        <v>6</v>
      </c>
      <c r="K10">
        <v>7</v>
      </c>
      <c r="L10">
        <v>24</v>
      </c>
    </row>
    <row r="11" spans="1:19" x14ac:dyDescent="0.2">
      <c r="D11">
        <v>20</v>
      </c>
      <c r="E11" t="s">
        <v>30</v>
      </c>
      <c r="G11">
        <v>56</v>
      </c>
      <c r="H11">
        <v>44</v>
      </c>
      <c r="K11">
        <v>6</v>
      </c>
      <c r="L11">
        <v>39</v>
      </c>
    </row>
    <row r="12" spans="1:19" x14ac:dyDescent="0.2">
      <c r="B12">
        <v>5978</v>
      </c>
      <c r="C12" t="s">
        <v>31</v>
      </c>
      <c r="D12">
        <v>1592</v>
      </c>
      <c r="E12" t="s">
        <v>32</v>
      </c>
      <c r="G12">
        <v>6</v>
      </c>
      <c r="H12">
        <v>10</v>
      </c>
      <c r="J12">
        <v>1</v>
      </c>
      <c r="L12">
        <v>27</v>
      </c>
    </row>
    <row r="13" spans="1:19" x14ac:dyDescent="0.2">
      <c r="D13">
        <v>1907</v>
      </c>
      <c r="E13" t="s">
        <v>29</v>
      </c>
      <c r="G13">
        <v>40</v>
      </c>
      <c r="H13">
        <v>7</v>
      </c>
      <c r="J13">
        <v>9</v>
      </c>
      <c r="L13">
        <v>1</v>
      </c>
    </row>
    <row r="14" spans="1:19" x14ac:dyDescent="0.2">
      <c r="D14">
        <v>20</v>
      </c>
      <c r="E14" t="s">
        <v>30</v>
      </c>
      <c r="H14">
        <v>1</v>
      </c>
    </row>
    <row r="15" spans="1:19" x14ac:dyDescent="0.2">
      <c r="D15">
        <v>25</v>
      </c>
      <c r="E15" t="s">
        <v>33</v>
      </c>
      <c r="F15">
        <v>37</v>
      </c>
      <c r="H15">
        <v>9</v>
      </c>
      <c r="L15">
        <v>12</v>
      </c>
    </row>
    <row r="16" spans="1:19" x14ac:dyDescent="0.2">
      <c r="A16" t="s">
        <v>335</v>
      </c>
      <c r="G16">
        <v>2</v>
      </c>
      <c r="H16">
        <v>36</v>
      </c>
      <c r="J16">
        <v>1</v>
      </c>
      <c r="M16">
        <f>SUM(F16:L16)</f>
        <v>39</v>
      </c>
      <c r="N16" t="s">
        <v>348</v>
      </c>
      <c r="Q16" t="s">
        <v>344</v>
      </c>
      <c r="R16">
        <v>30</v>
      </c>
      <c r="S16" s="1">
        <f>R16/SUM($R$9:$R$43)</f>
        <v>1.8554023130682169E-3</v>
      </c>
    </row>
    <row r="17" spans="1:19" x14ac:dyDescent="0.2">
      <c r="A17" t="s">
        <v>35</v>
      </c>
      <c r="B17">
        <v>6409</v>
      </c>
      <c r="C17" t="s">
        <v>36</v>
      </c>
      <c r="D17">
        <v>1264</v>
      </c>
      <c r="E17" t="s">
        <v>37</v>
      </c>
      <c r="H17">
        <v>3</v>
      </c>
    </row>
    <row r="18" spans="1:19" x14ac:dyDescent="0.2">
      <c r="D18">
        <v>1306</v>
      </c>
      <c r="E18" t="s">
        <v>38</v>
      </c>
      <c r="F18">
        <v>2</v>
      </c>
      <c r="G18">
        <v>24</v>
      </c>
      <c r="H18">
        <v>34</v>
      </c>
      <c r="J18">
        <v>25</v>
      </c>
      <c r="K18">
        <v>3</v>
      </c>
      <c r="L18">
        <v>11</v>
      </c>
    </row>
    <row r="19" spans="1:19" x14ac:dyDescent="0.2">
      <c r="D19">
        <v>1317</v>
      </c>
      <c r="E19" t="s">
        <v>39</v>
      </c>
      <c r="G19">
        <v>31</v>
      </c>
      <c r="H19">
        <v>22</v>
      </c>
      <c r="J19">
        <v>3</v>
      </c>
      <c r="K19">
        <v>3</v>
      </c>
      <c r="L19">
        <v>8</v>
      </c>
    </row>
    <row r="20" spans="1:19" x14ac:dyDescent="0.2">
      <c r="D20">
        <v>1572</v>
      </c>
      <c r="E20" t="s">
        <v>40</v>
      </c>
      <c r="F20">
        <v>40</v>
      </c>
      <c r="G20">
        <v>15</v>
      </c>
      <c r="H20">
        <v>18</v>
      </c>
      <c r="K20">
        <v>6</v>
      </c>
      <c r="L20">
        <v>30</v>
      </c>
    </row>
    <row r="21" spans="1:19" x14ac:dyDescent="0.2">
      <c r="D21">
        <v>1612</v>
      </c>
      <c r="E21" t="s">
        <v>41</v>
      </c>
      <c r="F21">
        <v>15</v>
      </c>
      <c r="G21">
        <v>3</v>
      </c>
      <c r="H21">
        <v>5</v>
      </c>
      <c r="K21">
        <v>1</v>
      </c>
      <c r="L21">
        <v>11</v>
      </c>
    </row>
    <row r="22" spans="1:19" x14ac:dyDescent="0.2">
      <c r="D22">
        <v>1929</v>
      </c>
      <c r="E22" t="s">
        <v>42</v>
      </c>
      <c r="G22">
        <v>17</v>
      </c>
      <c r="K22">
        <v>6</v>
      </c>
    </row>
    <row r="23" spans="1:19" x14ac:dyDescent="0.2">
      <c r="A23" t="s">
        <v>339</v>
      </c>
      <c r="H23">
        <v>1</v>
      </c>
      <c r="J23">
        <v>3</v>
      </c>
      <c r="M23">
        <f>SUM(F23:L23)</f>
        <v>4</v>
      </c>
      <c r="N23" t="s">
        <v>348</v>
      </c>
      <c r="Q23" t="s">
        <v>347</v>
      </c>
      <c r="R23">
        <v>2966</v>
      </c>
      <c r="S23" s="1">
        <f>R23/SUM($R$9:$R$43)</f>
        <v>0.1834374420186777</v>
      </c>
    </row>
    <row r="24" spans="1:19" x14ac:dyDescent="0.2">
      <c r="A24" t="s">
        <v>44</v>
      </c>
      <c r="B24">
        <v>7752</v>
      </c>
      <c r="C24" t="s">
        <v>45</v>
      </c>
      <c r="D24">
        <v>1332</v>
      </c>
      <c r="E24" t="s">
        <v>46</v>
      </c>
      <c r="G24">
        <v>1</v>
      </c>
      <c r="H24">
        <v>10</v>
      </c>
      <c r="J24">
        <v>1</v>
      </c>
    </row>
    <row r="25" spans="1:19" x14ac:dyDescent="0.2">
      <c r="D25">
        <v>1487</v>
      </c>
      <c r="E25" t="s">
        <v>47</v>
      </c>
      <c r="G25">
        <v>2</v>
      </c>
      <c r="H25">
        <v>4</v>
      </c>
      <c r="J25">
        <v>2</v>
      </c>
    </row>
    <row r="26" spans="1:19" x14ac:dyDescent="0.2">
      <c r="D26">
        <v>1656</v>
      </c>
      <c r="E26" t="s">
        <v>48</v>
      </c>
      <c r="F26">
        <v>102</v>
      </c>
      <c r="G26">
        <v>76</v>
      </c>
      <c r="H26">
        <v>18</v>
      </c>
      <c r="J26">
        <v>8</v>
      </c>
      <c r="K26">
        <v>2</v>
      </c>
      <c r="L26">
        <v>5</v>
      </c>
    </row>
    <row r="27" spans="1:19" x14ac:dyDescent="0.2">
      <c r="A27" t="s">
        <v>22</v>
      </c>
      <c r="G27">
        <v>11</v>
      </c>
      <c r="H27">
        <v>2</v>
      </c>
      <c r="J27">
        <v>12</v>
      </c>
      <c r="M27">
        <f>SUM(F27:L27)</f>
        <v>25</v>
      </c>
      <c r="N27" t="s">
        <v>344</v>
      </c>
      <c r="Q27" t="s">
        <v>345</v>
      </c>
      <c r="R27">
        <v>6836</v>
      </c>
      <c r="S27" s="1">
        <f>R27/SUM($R$9:$R$43)</f>
        <v>0.42278434040447771</v>
      </c>
    </row>
    <row r="28" spans="1:19" x14ac:dyDescent="0.2">
      <c r="A28" t="s">
        <v>50</v>
      </c>
      <c r="B28">
        <v>7725</v>
      </c>
      <c r="C28" t="s">
        <v>51</v>
      </c>
      <c r="D28">
        <v>1657</v>
      </c>
      <c r="E28" t="s">
        <v>52</v>
      </c>
      <c r="F28">
        <v>3</v>
      </c>
      <c r="G28">
        <v>1</v>
      </c>
      <c r="H28">
        <v>1</v>
      </c>
      <c r="J28">
        <v>11</v>
      </c>
      <c r="L28">
        <v>2</v>
      </c>
    </row>
    <row r="29" spans="1:19" x14ac:dyDescent="0.2">
      <c r="D29">
        <v>1699</v>
      </c>
      <c r="E29" t="s">
        <v>53</v>
      </c>
      <c r="G29">
        <v>4</v>
      </c>
      <c r="H29">
        <v>3</v>
      </c>
      <c r="J29">
        <v>4</v>
      </c>
      <c r="L29">
        <v>6</v>
      </c>
    </row>
    <row r="30" spans="1:19" x14ac:dyDescent="0.2">
      <c r="A30" t="s">
        <v>180</v>
      </c>
      <c r="F30">
        <v>2</v>
      </c>
      <c r="G30">
        <v>1</v>
      </c>
      <c r="L30">
        <v>2</v>
      </c>
      <c r="M30">
        <f>SUM(F30:L30)</f>
        <v>5</v>
      </c>
      <c r="N30" t="s">
        <v>344</v>
      </c>
      <c r="Q30" t="s">
        <v>346</v>
      </c>
      <c r="R30">
        <v>5832</v>
      </c>
      <c r="S30" s="1">
        <f>R30/SUM($R$9:$R$43)</f>
        <v>0.36069020966046139</v>
      </c>
    </row>
    <row r="31" spans="1:19" x14ac:dyDescent="0.2">
      <c r="A31" t="s">
        <v>55</v>
      </c>
      <c r="B31">
        <v>5876</v>
      </c>
      <c r="C31" t="s">
        <v>56</v>
      </c>
      <c r="D31">
        <v>1314</v>
      </c>
      <c r="E31" t="s">
        <v>57</v>
      </c>
      <c r="G31">
        <v>75</v>
      </c>
      <c r="H31">
        <v>14</v>
      </c>
      <c r="J31">
        <v>36</v>
      </c>
      <c r="L31">
        <v>12</v>
      </c>
    </row>
    <row r="32" spans="1:19" x14ac:dyDescent="0.2">
      <c r="D32">
        <v>1482</v>
      </c>
      <c r="E32" t="s">
        <v>58</v>
      </c>
      <c r="G32">
        <v>6</v>
      </c>
      <c r="H32">
        <v>1</v>
      </c>
      <c r="J32">
        <v>7</v>
      </c>
      <c r="L32">
        <v>1</v>
      </c>
    </row>
    <row r="33" spans="1:19" x14ac:dyDescent="0.2">
      <c r="B33">
        <v>5991</v>
      </c>
      <c r="C33" t="s">
        <v>59</v>
      </c>
      <c r="D33">
        <v>1175</v>
      </c>
      <c r="E33" t="s">
        <v>60</v>
      </c>
      <c r="F33">
        <v>159</v>
      </c>
      <c r="G33">
        <v>57</v>
      </c>
      <c r="H33">
        <v>25</v>
      </c>
      <c r="K33">
        <v>1</v>
      </c>
      <c r="L33">
        <v>74</v>
      </c>
    </row>
    <row r="34" spans="1:19" x14ac:dyDescent="0.2">
      <c r="B34">
        <v>6526</v>
      </c>
      <c r="C34" t="s">
        <v>61</v>
      </c>
      <c r="D34">
        <v>1307</v>
      </c>
      <c r="E34" t="s">
        <v>62</v>
      </c>
      <c r="F34">
        <v>318</v>
      </c>
      <c r="G34">
        <v>59</v>
      </c>
      <c r="H34">
        <v>2</v>
      </c>
      <c r="L34">
        <v>97</v>
      </c>
    </row>
    <row r="35" spans="1:19" x14ac:dyDescent="0.2">
      <c r="B35">
        <v>6577</v>
      </c>
      <c r="C35" t="s">
        <v>63</v>
      </c>
      <c r="D35">
        <v>1488</v>
      </c>
      <c r="E35" t="s">
        <v>64</v>
      </c>
      <c r="F35">
        <v>25</v>
      </c>
      <c r="G35">
        <v>9</v>
      </c>
      <c r="H35">
        <v>1</v>
      </c>
      <c r="L35">
        <v>16</v>
      </c>
    </row>
    <row r="36" spans="1:19" x14ac:dyDescent="0.2">
      <c r="B36">
        <v>7728</v>
      </c>
      <c r="C36" t="s">
        <v>65</v>
      </c>
      <c r="D36">
        <v>1175</v>
      </c>
      <c r="E36" t="s">
        <v>60</v>
      </c>
      <c r="G36">
        <v>1</v>
      </c>
    </row>
    <row r="37" spans="1:19" x14ac:dyDescent="0.2">
      <c r="D37">
        <v>1314</v>
      </c>
      <c r="E37" t="s">
        <v>57</v>
      </c>
      <c r="F37">
        <v>2</v>
      </c>
      <c r="G37">
        <v>259</v>
      </c>
      <c r="H37">
        <v>31</v>
      </c>
      <c r="J37">
        <v>32</v>
      </c>
      <c r="K37">
        <v>27</v>
      </c>
      <c r="L37">
        <v>59</v>
      </c>
    </row>
    <row r="38" spans="1:19" x14ac:dyDescent="0.2">
      <c r="D38">
        <v>1483</v>
      </c>
      <c r="E38" t="s">
        <v>66</v>
      </c>
      <c r="G38">
        <v>1</v>
      </c>
      <c r="J38">
        <v>6</v>
      </c>
      <c r="L38">
        <v>1</v>
      </c>
    </row>
    <row r="39" spans="1:19" x14ac:dyDescent="0.2">
      <c r="D39">
        <v>1894</v>
      </c>
      <c r="E39" t="s">
        <v>67</v>
      </c>
      <c r="G39">
        <v>2</v>
      </c>
      <c r="H39">
        <v>1</v>
      </c>
      <c r="J39">
        <v>7</v>
      </c>
    </row>
    <row r="40" spans="1:19" x14ac:dyDescent="0.2">
      <c r="B40">
        <v>7776</v>
      </c>
      <c r="C40" t="s">
        <v>68</v>
      </c>
      <c r="D40">
        <v>1677</v>
      </c>
      <c r="E40" t="s">
        <v>69</v>
      </c>
      <c r="F40">
        <v>41</v>
      </c>
      <c r="G40">
        <v>17</v>
      </c>
      <c r="H40">
        <v>2</v>
      </c>
      <c r="L40">
        <v>9</v>
      </c>
    </row>
    <row r="41" spans="1:19" x14ac:dyDescent="0.2">
      <c r="B41">
        <v>7810</v>
      </c>
      <c r="C41" t="s">
        <v>70</v>
      </c>
      <c r="D41">
        <v>1337</v>
      </c>
      <c r="E41" t="s">
        <v>71</v>
      </c>
      <c r="F41">
        <v>151</v>
      </c>
      <c r="G41">
        <v>26</v>
      </c>
      <c r="H41">
        <v>1</v>
      </c>
      <c r="J41">
        <v>1</v>
      </c>
      <c r="L41">
        <v>33</v>
      </c>
    </row>
    <row r="42" spans="1:19" x14ac:dyDescent="0.2">
      <c r="B42">
        <v>7811</v>
      </c>
      <c r="C42" t="s">
        <v>72</v>
      </c>
      <c r="D42">
        <v>1339</v>
      </c>
      <c r="E42" t="s">
        <v>73</v>
      </c>
      <c r="F42">
        <v>113</v>
      </c>
      <c r="G42">
        <v>37</v>
      </c>
      <c r="H42">
        <v>10</v>
      </c>
      <c r="L42">
        <v>66</v>
      </c>
    </row>
    <row r="43" spans="1:19" x14ac:dyDescent="0.2">
      <c r="A43" t="s">
        <v>74</v>
      </c>
      <c r="F43">
        <v>809</v>
      </c>
      <c r="G43">
        <v>549</v>
      </c>
      <c r="H43">
        <v>88</v>
      </c>
      <c r="J43">
        <v>89</v>
      </c>
      <c r="K43">
        <v>28</v>
      </c>
      <c r="L43">
        <v>368</v>
      </c>
      <c r="M43">
        <f>SUM(F43:L43)</f>
        <v>1931</v>
      </c>
      <c r="N43" t="s">
        <v>347</v>
      </c>
      <c r="Q43" t="s">
        <v>343</v>
      </c>
      <c r="R43">
        <v>421</v>
      </c>
      <c r="S43" s="1">
        <f>R43/SUM($R$9:$R$43)</f>
        <v>2.6037479126723977E-2</v>
      </c>
    </row>
    <row r="44" spans="1:19" x14ac:dyDescent="0.2">
      <c r="A44" t="s">
        <v>75</v>
      </c>
      <c r="B44">
        <v>7414</v>
      </c>
      <c r="C44" t="s">
        <v>76</v>
      </c>
      <c r="D44">
        <v>1355</v>
      </c>
      <c r="E44" t="s">
        <v>77</v>
      </c>
      <c r="G44">
        <v>4</v>
      </c>
      <c r="H44">
        <v>9</v>
      </c>
      <c r="J44">
        <v>5</v>
      </c>
      <c r="L44">
        <v>2</v>
      </c>
    </row>
    <row r="45" spans="1:19" x14ac:dyDescent="0.2">
      <c r="A45" t="s">
        <v>112</v>
      </c>
      <c r="G45">
        <v>1</v>
      </c>
      <c r="M45">
        <f>SUM(F45:L45)</f>
        <v>1</v>
      </c>
      <c r="N45" t="s">
        <v>347</v>
      </c>
    </row>
    <row r="46" spans="1:19" x14ac:dyDescent="0.2">
      <c r="A46" t="s">
        <v>79</v>
      </c>
      <c r="B46">
        <v>5619</v>
      </c>
      <c r="C46" t="s">
        <v>80</v>
      </c>
      <c r="D46">
        <v>871</v>
      </c>
      <c r="E46" t="s">
        <v>81</v>
      </c>
      <c r="G46">
        <v>1</v>
      </c>
      <c r="J46">
        <v>1</v>
      </c>
    </row>
    <row r="47" spans="1:19" x14ac:dyDescent="0.2">
      <c r="A47" t="s">
        <v>120</v>
      </c>
      <c r="F47">
        <v>52</v>
      </c>
      <c r="G47">
        <v>133</v>
      </c>
      <c r="H47">
        <v>79</v>
      </c>
      <c r="J47">
        <v>22</v>
      </c>
      <c r="K47">
        <v>30</v>
      </c>
      <c r="L47">
        <v>268</v>
      </c>
      <c r="M47">
        <f>SUM(F47:L47)</f>
        <v>584</v>
      </c>
      <c r="N47" t="s">
        <v>347</v>
      </c>
    </row>
    <row r="48" spans="1:19" x14ac:dyDescent="0.2">
      <c r="A48" t="s">
        <v>83</v>
      </c>
      <c r="B48">
        <v>6232</v>
      </c>
      <c r="C48" t="s">
        <v>84</v>
      </c>
      <c r="D48">
        <v>1356</v>
      </c>
      <c r="E48" t="s">
        <v>85</v>
      </c>
      <c r="G48">
        <v>1</v>
      </c>
      <c r="H48">
        <v>1</v>
      </c>
      <c r="J48">
        <v>4</v>
      </c>
      <c r="L48">
        <v>3</v>
      </c>
    </row>
    <row r="49" spans="1:14" x14ac:dyDescent="0.2">
      <c r="A49" t="s">
        <v>124</v>
      </c>
      <c r="G49">
        <v>1</v>
      </c>
      <c r="J49">
        <v>5</v>
      </c>
      <c r="L49">
        <v>1</v>
      </c>
      <c r="M49">
        <f>SUM(F49:L49)</f>
        <v>7</v>
      </c>
      <c r="N49" t="s">
        <v>347</v>
      </c>
    </row>
    <row r="50" spans="1:14" x14ac:dyDescent="0.2">
      <c r="A50" t="s">
        <v>87</v>
      </c>
      <c r="B50">
        <v>1889</v>
      </c>
      <c r="C50" t="s">
        <v>88</v>
      </c>
      <c r="D50">
        <v>1422</v>
      </c>
      <c r="E50" t="s">
        <v>89</v>
      </c>
      <c r="K50">
        <v>17</v>
      </c>
    </row>
    <row r="51" spans="1:14" x14ac:dyDescent="0.2">
      <c r="B51">
        <v>4025</v>
      </c>
      <c r="C51" t="s">
        <v>90</v>
      </c>
      <c r="D51">
        <v>1289</v>
      </c>
      <c r="E51" t="s">
        <v>91</v>
      </c>
      <c r="G51">
        <v>25</v>
      </c>
      <c r="H51">
        <v>35</v>
      </c>
      <c r="K51">
        <v>5</v>
      </c>
      <c r="L51">
        <v>14</v>
      </c>
    </row>
    <row r="52" spans="1:14" x14ac:dyDescent="0.2">
      <c r="B52">
        <v>4274</v>
      </c>
      <c r="C52" t="s">
        <v>92</v>
      </c>
      <c r="D52">
        <v>1460</v>
      </c>
      <c r="E52" t="s">
        <v>93</v>
      </c>
      <c r="H52">
        <v>1</v>
      </c>
    </row>
    <row r="53" spans="1:14" x14ac:dyDescent="0.2">
      <c r="D53">
        <v>1821</v>
      </c>
      <c r="E53" t="s">
        <v>94</v>
      </c>
      <c r="H53">
        <v>1</v>
      </c>
    </row>
    <row r="54" spans="1:14" x14ac:dyDescent="0.2">
      <c r="B54">
        <v>6080</v>
      </c>
      <c r="C54" t="s">
        <v>95</v>
      </c>
      <c r="D54">
        <v>1460</v>
      </c>
      <c r="E54" t="s">
        <v>93</v>
      </c>
      <c r="G54">
        <v>12</v>
      </c>
      <c r="H54">
        <v>14</v>
      </c>
      <c r="J54">
        <v>11</v>
      </c>
      <c r="L54">
        <v>2</v>
      </c>
    </row>
    <row r="55" spans="1:14" x14ac:dyDescent="0.2">
      <c r="D55">
        <v>157</v>
      </c>
      <c r="E55" t="s">
        <v>96</v>
      </c>
      <c r="F55">
        <v>294</v>
      </c>
      <c r="G55">
        <v>121</v>
      </c>
      <c r="H55">
        <v>367</v>
      </c>
      <c r="J55">
        <v>1</v>
      </c>
      <c r="K55">
        <v>33</v>
      </c>
      <c r="L55">
        <v>327</v>
      </c>
    </row>
    <row r="56" spans="1:14" x14ac:dyDescent="0.2">
      <c r="B56">
        <v>6422</v>
      </c>
      <c r="C56" t="s">
        <v>97</v>
      </c>
      <c r="D56">
        <v>1401</v>
      </c>
      <c r="E56" t="s">
        <v>98</v>
      </c>
      <c r="F56">
        <v>25</v>
      </c>
      <c r="G56">
        <v>11</v>
      </c>
      <c r="H56">
        <v>17</v>
      </c>
      <c r="K56">
        <v>7</v>
      </c>
      <c r="L56">
        <v>98</v>
      </c>
    </row>
    <row r="57" spans="1:14" x14ac:dyDescent="0.2">
      <c r="D57">
        <v>1402</v>
      </c>
      <c r="E57" t="s">
        <v>99</v>
      </c>
      <c r="F57">
        <v>35</v>
      </c>
      <c r="G57">
        <v>10</v>
      </c>
      <c r="H57">
        <v>2</v>
      </c>
      <c r="K57">
        <v>2</v>
      </c>
      <c r="L57">
        <v>37</v>
      </c>
    </row>
    <row r="58" spans="1:14" x14ac:dyDescent="0.2">
      <c r="D58">
        <v>1407</v>
      </c>
      <c r="E58" t="s">
        <v>100</v>
      </c>
      <c r="F58">
        <v>46</v>
      </c>
      <c r="G58">
        <v>19</v>
      </c>
      <c r="H58">
        <v>29</v>
      </c>
      <c r="K58">
        <v>11</v>
      </c>
      <c r="L58">
        <v>170</v>
      </c>
    </row>
    <row r="59" spans="1:14" x14ac:dyDescent="0.2">
      <c r="D59">
        <v>1422</v>
      </c>
      <c r="E59" t="s">
        <v>89</v>
      </c>
      <c r="F59">
        <v>1</v>
      </c>
      <c r="G59">
        <v>162</v>
      </c>
      <c r="H59">
        <v>73</v>
      </c>
      <c r="K59">
        <v>23</v>
      </c>
      <c r="L59">
        <v>188</v>
      </c>
    </row>
    <row r="60" spans="1:14" x14ac:dyDescent="0.2">
      <c r="D60">
        <v>1441</v>
      </c>
      <c r="E60" t="s">
        <v>101</v>
      </c>
      <c r="G60">
        <v>7</v>
      </c>
      <c r="H60">
        <v>3</v>
      </c>
      <c r="K60">
        <v>1</v>
      </c>
      <c r="L60">
        <v>10</v>
      </c>
    </row>
    <row r="61" spans="1:14" x14ac:dyDescent="0.2">
      <c r="D61">
        <v>1460</v>
      </c>
      <c r="E61" t="s">
        <v>93</v>
      </c>
      <c r="G61">
        <v>141</v>
      </c>
      <c r="H61">
        <v>90</v>
      </c>
      <c r="J61">
        <v>18</v>
      </c>
      <c r="K61">
        <v>32</v>
      </c>
      <c r="L61">
        <v>85</v>
      </c>
    </row>
    <row r="62" spans="1:14" x14ac:dyDescent="0.2">
      <c r="D62">
        <v>1821</v>
      </c>
      <c r="E62" t="s">
        <v>94</v>
      </c>
      <c r="G62">
        <v>230</v>
      </c>
      <c r="H62">
        <v>204</v>
      </c>
      <c r="J62">
        <v>12</v>
      </c>
      <c r="K62">
        <v>15</v>
      </c>
      <c r="L62">
        <v>41</v>
      </c>
    </row>
    <row r="63" spans="1:14" x14ac:dyDescent="0.2">
      <c r="D63">
        <v>1869</v>
      </c>
      <c r="E63" t="s">
        <v>102</v>
      </c>
      <c r="F63">
        <v>3</v>
      </c>
      <c r="G63">
        <v>10</v>
      </c>
      <c r="H63">
        <v>3</v>
      </c>
      <c r="K63">
        <v>3</v>
      </c>
      <c r="L63">
        <v>22</v>
      </c>
    </row>
    <row r="64" spans="1:14" x14ac:dyDescent="0.2">
      <c r="A64" t="s">
        <v>142</v>
      </c>
      <c r="G64">
        <v>36</v>
      </c>
      <c r="H64">
        <v>23</v>
      </c>
      <c r="J64">
        <v>26</v>
      </c>
      <c r="L64">
        <v>18</v>
      </c>
      <c r="M64">
        <f>SUM(F64:L64)</f>
        <v>103</v>
      </c>
      <c r="N64" t="s">
        <v>347</v>
      </c>
    </row>
    <row r="65" spans="1:14" x14ac:dyDescent="0.2">
      <c r="A65" t="s">
        <v>104</v>
      </c>
      <c r="B65">
        <v>5642</v>
      </c>
      <c r="C65" t="s">
        <v>105</v>
      </c>
      <c r="D65">
        <v>65</v>
      </c>
      <c r="E65" t="s">
        <v>106</v>
      </c>
      <c r="G65">
        <v>11</v>
      </c>
      <c r="H65">
        <v>40</v>
      </c>
      <c r="J65">
        <v>29</v>
      </c>
      <c r="L65">
        <v>2</v>
      </c>
    </row>
    <row r="66" spans="1:14" x14ac:dyDescent="0.2">
      <c r="B66">
        <v>7772</v>
      </c>
      <c r="C66" t="s">
        <v>107</v>
      </c>
      <c r="D66">
        <v>1659</v>
      </c>
      <c r="E66" t="s">
        <v>108</v>
      </c>
      <c r="F66">
        <v>148</v>
      </c>
      <c r="G66">
        <v>26</v>
      </c>
      <c r="H66">
        <v>13</v>
      </c>
      <c r="J66">
        <v>5</v>
      </c>
      <c r="L66">
        <v>45</v>
      </c>
    </row>
    <row r="67" spans="1:14" x14ac:dyDescent="0.2">
      <c r="A67" t="s">
        <v>146</v>
      </c>
      <c r="J67">
        <v>6</v>
      </c>
      <c r="M67">
        <f>SUM(F67:L67)</f>
        <v>6</v>
      </c>
      <c r="N67" t="s">
        <v>347</v>
      </c>
    </row>
    <row r="68" spans="1:14" x14ac:dyDescent="0.2">
      <c r="A68" t="s">
        <v>110</v>
      </c>
      <c r="B68">
        <v>7499</v>
      </c>
      <c r="C68" t="s">
        <v>111</v>
      </c>
      <c r="D68">
        <v>175</v>
      </c>
      <c r="E68" t="s">
        <v>110</v>
      </c>
      <c r="G68">
        <v>1</v>
      </c>
    </row>
    <row r="69" spans="1:14" x14ac:dyDescent="0.2">
      <c r="A69" t="s">
        <v>155</v>
      </c>
      <c r="G69">
        <v>1</v>
      </c>
      <c r="H69">
        <v>5</v>
      </c>
      <c r="J69">
        <v>1</v>
      </c>
      <c r="M69">
        <f>SUM(F69:L69)</f>
        <v>7</v>
      </c>
      <c r="N69" t="s">
        <v>347</v>
      </c>
    </row>
    <row r="70" spans="1:14" x14ac:dyDescent="0.2">
      <c r="A70" t="s">
        <v>113</v>
      </c>
      <c r="B70">
        <v>5955</v>
      </c>
      <c r="C70" t="s">
        <v>114</v>
      </c>
      <c r="D70">
        <v>1165</v>
      </c>
      <c r="E70" t="s">
        <v>115</v>
      </c>
      <c r="F70">
        <v>6</v>
      </c>
      <c r="G70">
        <v>50</v>
      </c>
      <c r="H70">
        <v>10</v>
      </c>
      <c r="K70">
        <v>26</v>
      </c>
      <c r="L70">
        <v>195</v>
      </c>
    </row>
    <row r="71" spans="1:14" x14ac:dyDescent="0.2">
      <c r="D71">
        <v>1257</v>
      </c>
      <c r="E71" t="s">
        <v>116</v>
      </c>
      <c r="F71">
        <v>3</v>
      </c>
      <c r="G71">
        <v>46</v>
      </c>
      <c r="H71">
        <v>20</v>
      </c>
      <c r="K71">
        <v>1</v>
      </c>
      <c r="L71">
        <v>26</v>
      </c>
    </row>
    <row r="72" spans="1:14" x14ac:dyDescent="0.2">
      <c r="D72">
        <v>1294</v>
      </c>
      <c r="E72" t="s">
        <v>117</v>
      </c>
      <c r="G72">
        <v>10</v>
      </c>
      <c r="H72">
        <v>35</v>
      </c>
      <c r="J72">
        <v>12</v>
      </c>
      <c r="K72">
        <v>1</v>
      </c>
      <c r="L72">
        <v>4</v>
      </c>
    </row>
    <row r="73" spans="1:14" x14ac:dyDescent="0.2">
      <c r="B73">
        <v>6107</v>
      </c>
      <c r="C73" t="s">
        <v>118</v>
      </c>
      <c r="D73">
        <v>1257</v>
      </c>
      <c r="E73" t="s">
        <v>116</v>
      </c>
      <c r="H73">
        <v>1</v>
      </c>
    </row>
    <row r="74" spans="1:14" x14ac:dyDescent="0.2">
      <c r="D74">
        <v>1294</v>
      </c>
      <c r="E74" t="s">
        <v>117</v>
      </c>
      <c r="G74">
        <v>15</v>
      </c>
      <c r="H74">
        <v>10</v>
      </c>
      <c r="J74">
        <v>10</v>
      </c>
      <c r="L74">
        <v>8</v>
      </c>
    </row>
    <row r="75" spans="1:14" x14ac:dyDescent="0.2">
      <c r="D75">
        <v>1360</v>
      </c>
      <c r="E75" t="s">
        <v>119</v>
      </c>
      <c r="F75">
        <v>43</v>
      </c>
      <c r="G75">
        <v>12</v>
      </c>
      <c r="H75">
        <v>3</v>
      </c>
      <c r="K75">
        <v>2</v>
      </c>
      <c r="L75">
        <v>35</v>
      </c>
    </row>
    <row r="76" spans="1:14" x14ac:dyDescent="0.2">
      <c r="A76" t="s">
        <v>164</v>
      </c>
      <c r="J76">
        <v>1</v>
      </c>
      <c r="M76">
        <f>SUM(F76:L76)</f>
        <v>1</v>
      </c>
      <c r="N76" t="s">
        <v>347</v>
      </c>
    </row>
    <row r="77" spans="1:14" x14ac:dyDescent="0.2">
      <c r="A77" t="s">
        <v>121</v>
      </c>
      <c r="B77">
        <v>7788</v>
      </c>
      <c r="C77" t="s">
        <v>122</v>
      </c>
      <c r="D77">
        <v>1834</v>
      </c>
      <c r="E77" t="s">
        <v>123</v>
      </c>
      <c r="G77">
        <v>1</v>
      </c>
      <c r="J77">
        <v>5</v>
      </c>
      <c r="L77">
        <v>1</v>
      </c>
    </row>
    <row r="78" spans="1:14" x14ac:dyDescent="0.2">
      <c r="A78" t="s">
        <v>188</v>
      </c>
      <c r="J78">
        <v>1</v>
      </c>
      <c r="M78">
        <f>SUM(F78:L78)</f>
        <v>1</v>
      </c>
      <c r="N78" t="s">
        <v>347</v>
      </c>
    </row>
    <row r="79" spans="1:14" x14ac:dyDescent="0.2">
      <c r="A79" t="s">
        <v>125</v>
      </c>
      <c r="B79">
        <v>5835</v>
      </c>
      <c r="C79" t="s">
        <v>126</v>
      </c>
      <c r="D79">
        <v>1042</v>
      </c>
      <c r="E79" t="s">
        <v>127</v>
      </c>
      <c r="G79">
        <v>239</v>
      </c>
      <c r="H79">
        <v>61</v>
      </c>
      <c r="J79">
        <v>9</v>
      </c>
      <c r="L79">
        <v>184</v>
      </c>
    </row>
    <row r="80" spans="1:14" x14ac:dyDescent="0.2">
      <c r="D80">
        <v>822</v>
      </c>
      <c r="E80" t="s">
        <v>128</v>
      </c>
      <c r="F80">
        <v>218</v>
      </c>
      <c r="G80">
        <v>150</v>
      </c>
      <c r="H80">
        <v>140</v>
      </c>
      <c r="L80">
        <v>208</v>
      </c>
    </row>
    <row r="81" spans="1:14" x14ac:dyDescent="0.2">
      <c r="B81">
        <v>6428</v>
      </c>
      <c r="C81" t="s">
        <v>129</v>
      </c>
      <c r="D81">
        <v>1042</v>
      </c>
      <c r="E81" t="s">
        <v>127</v>
      </c>
      <c r="G81">
        <v>20</v>
      </c>
      <c r="L81">
        <v>4</v>
      </c>
    </row>
    <row r="82" spans="1:14" x14ac:dyDescent="0.2">
      <c r="D82">
        <v>822</v>
      </c>
      <c r="E82" t="s">
        <v>128</v>
      </c>
      <c r="H82">
        <v>1</v>
      </c>
    </row>
    <row r="83" spans="1:14" x14ac:dyDescent="0.2">
      <c r="B83">
        <v>8090</v>
      </c>
      <c r="C83" t="s">
        <v>130</v>
      </c>
      <c r="D83">
        <v>1341</v>
      </c>
      <c r="E83" t="s">
        <v>131</v>
      </c>
      <c r="F83">
        <v>60</v>
      </c>
      <c r="G83">
        <v>16</v>
      </c>
      <c r="H83">
        <v>6</v>
      </c>
      <c r="J83">
        <v>4</v>
      </c>
      <c r="L83">
        <v>43</v>
      </c>
    </row>
    <row r="84" spans="1:14" x14ac:dyDescent="0.2">
      <c r="A84" t="s">
        <v>216</v>
      </c>
      <c r="G84">
        <v>38</v>
      </c>
      <c r="H84">
        <v>11</v>
      </c>
      <c r="J84">
        <v>22</v>
      </c>
      <c r="L84">
        <v>10</v>
      </c>
      <c r="M84">
        <f>SUM(F84:L84)</f>
        <v>81</v>
      </c>
      <c r="N84" t="s">
        <v>347</v>
      </c>
    </row>
    <row r="85" spans="1:14" x14ac:dyDescent="0.2">
      <c r="A85" t="s">
        <v>133</v>
      </c>
      <c r="B85">
        <v>7064</v>
      </c>
      <c r="C85" t="s">
        <v>134</v>
      </c>
      <c r="D85">
        <v>1702</v>
      </c>
      <c r="E85" t="s">
        <v>135</v>
      </c>
      <c r="J85">
        <v>2</v>
      </c>
    </row>
    <row r="86" spans="1:14" x14ac:dyDescent="0.2">
      <c r="A86" t="s">
        <v>227</v>
      </c>
      <c r="F86">
        <v>1</v>
      </c>
      <c r="G86">
        <v>80</v>
      </c>
      <c r="H86">
        <v>9</v>
      </c>
      <c r="J86">
        <v>25</v>
      </c>
      <c r="L86">
        <v>12</v>
      </c>
      <c r="M86">
        <f>SUM(F86:L86)</f>
        <v>127</v>
      </c>
      <c r="N86" t="s">
        <v>347</v>
      </c>
    </row>
    <row r="87" spans="1:14" x14ac:dyDescent="0.2">
      <c r="A87" t="s">
        <v>137</v>
      </c>
      <c r="B87">
        <v>5846</v>
      </c>
      <c r="C87" t="s">
        <v>138</v>
      </c>
      <c r="D87">
        <v>1028</v>
      </c>
      <c r="E87" t="s">
        <v>139</v>
      </c>
      <c r="G87">
        <v>3</v>
      </c>
      <c r="H87">
        <v>4</v>
      </c>
      <c r="L87">
        <v>5</v>
      </c>
    </row>
    <row r="88" spans="1:14" x14ac:dyDescent="0.2">
      <c r="D88">
        <v>1508</v>
      </c>
      <c r="E88" t="s">
        <v>140</v>
      </c>
      <c r="G88">
        <v>21</v>
      </c>
      <c r="H88">
        <v>14</v>
      </c>
      <c r="J88">
        <v>19</v>
      </c>
      <c r="L88">
        <v>9</v>
      </c>
    </row>
    <row r="89" spans="1:14" x14ac:dyDescent="0.2">
      <c r="B89">
        <v>7418</v>
      </c>
      <c r="C89" t="s">
        <v>141</v>
      </c>
      <c r="D89">
        <v>1508</v>
      </c>
      <c r="E89" t="s">
        <v>140</v>
      </c>
      <c r="G89">
        <v>12</v>
      </c>
      <c r="H89">
        <v>5</v>
      </c>
      <c r="J89">
        <v>7</v>
      </c>
      <c r="L89">
        <v>4</v>
      </c>
    </row>
    <row r="90" spans="1:14" x14ac:dyDescent="0.2">
      <c r="A90" t="s">
        <v>240</v>
      </c>
      <c r="G90">
        <v>7</v>
      </c>
      <c r="J90">
        <v>8</v>
      </c>
      <c r="L90">
        <v>4</v>
      </c>
      <c r="M90">
        <f>SUM(F90:L90)</f>
        <v>19</v>
      </c>
      <c r="N90" t="s">
        <v>347</v>
      </c>
    </row>
    <row r="91" spans="1:14" x14ac:dyDescent="0.2">
      <c r="A91" t="s">
        <v>143</v>
      </c>
      <c r="B91">
        <v>7012</v>
      </c>
      <c r="C91" t="s">
        <v>144</v>
      </c>
      <c r="D91">
        <v>999951</v>
      </c>
      <c r="E91" t="s">
        <v>145</v>
      </c>
      <c r="J91">
        <v>6</v>
      </c>
    </row>
    <row r="92" spans="1:14" x14ac:dyDescent="0.2">
      <c r="A92" t="s">
        <v>246</v>
      </c>
      <c r="F92">
        <v>36</v>
      </c>
      <c r="G92">
        <v>18</v>
      </c>
      <c r="H92">
        <v>21</v>
      </c>
      <c r="J92">
        <v>2</v>
      </c>
      <c r="L92">
        <v>21</v>
      </c>
      <c r="M92">
        <f>SUM(F92:L92)</f>
        <v>98</v>
      </c>
      <c r="N92" t="s">
        <v>347</v>
      </c>
    </row>
    <row r="93" spans="1:14" x14ac:dyDescent="0.2">
      <c r="A93" t="s">
        <v>147</v>
      </c>
      <c r="B93">
        <v>4233</v>
      </c>
      <c r="C93" t="s">
        <v>148</v>
      </c>
      <c r="D93">
        <v>1279</v>
      </c>
      <c r="E93" t="s">
        <v>149</v>
      </c>
      <c r="G93">
        <v>5</v>
      </c>
      <c r="H93">
        <v>2</v>
      </c>
      <c r="K93">
        <v>1</v>
      </c>
      <c r="L93">
        <v>1</v>
      </c>
    </row>
    <row r="94" spans="1:14" x14ac:dyDescent="0.2">
      <c r="B94">
        <v>6044</v>
      </c>
      <c r="C94" t="s">
        <v>150</v>
      </c>
      <c r="D94">
        <v>1279</v>
      </c>
      <c r="E94" t="s">
        <v>149</v>
      </c>
      <c r="G94">
        <v>2</v>
      </c>
    </row>
    <row r="95" spans="1:14" x14ac:dyDescent="0.2">
      <c r="A95" t="s">
        <v>26</v>
      </c>
      <c r="J95">
        <v>1</v>
      </c>
      <c r="M95">
        <f>SUM(F95:L95)</f>
        <v>1</v>
      </c>
      <c r="N95" t="s">
        <v>345</v>
      </c>
    </row>
    <row r="96" spans="1:14" x14ac:dyDescent="0.2">
      <c r="A96" t="s">
        <v>152</v>
      </c>
      <c r="B96">
        <v>6342</v>
      </c>
      <c r="C96" t="s">
        <v>153</v>
      </c>
      <c r="D96">
        <v>1704</v>
      </c>
      <c r="E96" t="s">
        <v>154</v>
      </c>
      <c r="G96">
        <v>1</v>
      </c>
      <c r="H96">
        <v>5</v>
      </c>
      <c r="J96">
        <v>1</v>
      </c>
    </row>
    <row r="97" spans="1:14" x14ac:dyDescent="0.2">
      <c r="A97" t="s">
        <v>34</v>
      </c>
      <c r="F97">
        <v>37</v>
      </c>
      <c r="G97">
        <v>342</v>
      </c>
      <c r="H97">
        <v>317</v>
      </c>
      <c r="J97">
        <v>16</v>
      </c>
      <c r="K97">
        <v>13</v>
      </c>
      <c r="L97">
        <v>103</v>
      </c>
      <c r="M97">
        <f>SUM(F97:L97)</f>
        <v>828</v>
      </c>
      <c r="N97" t="s">
        <v>345</v>
      </c>
    </row>
    <row r="98" spans="1:14" x14ac:dyDescent="0.2">
      <c r="A98" t="s">
        <v>156</v>
      </c>
      <c r="B98">
        <v>7723</v>
      </c>
      <c r="C98" t="s">
        <v>157</v>
      </c>
      <c r="D98">
        <v>1668</v>
      </c>
      <c r="E98" t="s">
        <v>158</v>
      </c>
      <c r="F98">
        <v>74</v>
      </c>
      <c r="G98">
        <v>31</v>
      </c>
      <c r="H98">
        <v>2</v>
      </c>
      <c r="J98">
        <v>8</v>
      </c>
      <c r="L98">
        <v>42</v>
      </c>
    </row>
    <row r="99" spans="1:14" x14ac:dyDescent="0.2">
      <c r="D99">
        <v>1814</v>
      </c>
      <c r="E99" t="s">
        <v>159</v>
      </c>
      <c r="G99">
        <v>5</v>
      </c>
      <c r="H99">
        <v>8</v>
      </c>
      <c r="J99">
        <v>9</v>
      </c>
      <c r="L99">
        <v>7</v>
      </c>
    </row>
    <row r="100" spans="1:14" x14ac:dyDescent="0.2">
      <c r="A100" t="s">
        <v>82</v>
      </c>
      <c r="G100">
        <v>1</v>
      </c>
      <c r="J100">
        <v>1</v>
      </c>
      <c r="M100">
        <f>SUM(F100:L100)</f>
        <v>2</v>
      </c>
      <c r="N100" t="s">
        <v>345</v>
      </c>
    </row>
    <row r="101" spans="1:14" x14ac:dyDescent="0.2">
      <c r="A101" t="s">
        <v>161</v>
      </c>
      <c r="B101">
        <v>7003</v>
      </c>
      <c r="C101" t="s">
        <v>162</v>
      </c>
      <c r="D101">
        <v>1718</v>
      </c>
      <c r="E101" t="s">
        <v>163</v>
      </c>
      <c r="J101">
        <v>1</v>
      </c>
    </row>
    <row r="102" spans="1:14" x14ac:dyDescent="0.2">
      <c r="A102" t="s">
        <v>86</v>
      </c>
      <c r="G102">
        <v>1</v>
      </c>
      <c r="H102">
        <v>1</v>
      </c>
      <c r="J102">
        <v>4</v>
      </c>
      <c r="L102">
        <v>3</v>
      </c>
      <c r="M102">
        <f>SUM(F102:L102)</f>
        <v>9</v>
      </c>
      <c r="N102" t="s">
        <v>345</v>
      </c>
    </row>
    <row r="103" spans="1:14" x14ac:dyDescent="0.2">
      <c r="A103" t="s">
        <v>165</v>
      </c>
      <c r="B103">
        <v>6364</v>
      </c>
      <c r="C103" t="s">
        <v>166</v>
      </c>
      <c r="D103">
        <v>1792</v>
      </c>
      <c r="E103" t="s">
        <v>167</v>
      </c>
      <c r="J103">
        <v>1</v>
      </c>
    </row>
    <row r="104" spans="1:14" x14ac:dyDescent="0.2">
      <c r="B104">
        <v>6457</v>
      </c>
      <c r="C104" t="s">
        <v>168</v>
      </c>
      <c r="D104">
        <v>1944</v>
      </c>
      <c r="E104" t="s">
        <v>169</v>
      </c>
      <c r="F104">
        <v>23</v>
      </c>
      <c r="G104">
        <v>6</v>
      </c>
      <c r="H104">
        <v>1</v>
      </c>
      <c r="J104">
        <v>1</v>
      </c>
    </row>
    <row r="105" spans="1:14" x14ac:dyDescent="0.2">
      <c r="A105" t="s">
        <v>103</v>
      </c>
      <c r="F105">
        <v>404</v>
      </c>
      <c r="G105">
        <v>748</v>
      </c>
      <c r="H105">
        <v>839</v>
      </c>
      <c r="J105">
        <v>42</v>
      </c>
      <c r="K105">
        <v>149</v>
      </c>
      <c r="L105">
        <v>994</v>
      </c>
      <c r="M105">
        <f>SUM(F105:L105)</f>
        <v>3176</v>
      </c>
      <c r="N105" t="s">
        <v>345</v>
      </c>
    </row>
    <row r="106" spans="1:14" x14ac:dyDescent="0.2">
      <c r="A106" t="s">
        <v>171</v>
      </c>
      <c r="B106">
        <v>6301</v>
      </c>
      <c r="C106" t="s">
        <v>172</v>
      </c>
      <c r="D106">
        <v>1614</v>
      </c>
      <c r="E106" t="s">
        <v>173</v>
      </c>
      <c r="F106">
        <v>39</v>
      </c>
      <c r="G106">
        <v>20</v>
      </c>
      <c r="H106">
        <v>15</v>
      </c>
      <c r="L106">
        <v>11</v>
      </c>
    </row>
    <row r="107" spans="1:14" x14ac:dyDescent="0.2">
      <c r="B107">
        <v>7794</v>
      </c>
      <c r="C107" t="s">
        <v>174</v>
      </c>
      <c r="D107">
        <v>1856</v>
      </c>
      <c r="E107" t="s">
        <v>175</v>
      </c>
      <c r="G107">
        <v>6</v>
      </c>
      <c r="H107">
        <v>4</v>
      </c>
      <c r="L107">
        <v>1</v>
      </c>
    </row>
    <row r="108" spans="1:14" x14ac:dyDescent="0.2">
      <c r="A108" t="s">
        <v>109</v>
      </c>
      <c r="F108">
        <v>148</v>
      </c>
      <c r="G108">
        <v>37</v>
      </c>
      <c r="H108">
        <v>53</v>
      </c>
      <c r="J108">
        <v>34</v>
      </c>
      <c r="L108">
        <v>47</v>
      </c>
      <c r="M108">
        <f>SUM(F108:L108)</f>
        <v>319</v>
      </c>
      <c r="N108" t="s">
        <v>345</v>
      </c>
    </row>
    <row r="109" spans="1:14" x14ac:dyDescent="0.2">
      <c r="A109" t="s">
        <v>177</v>
      </c>
      <c r="B109">
        <v>6975</v>
      </c>
      <c r="C109" t="s">
        <v>178</v>
      </c>
      <c r="D109">
        <v>1365</v>
      </c>
      <c r="E109" t="s">
        <v>179</v>
      </c>
      <c r="F109">
        <v>2</v>
      </c>
      <c r="G109">
        <v>1</v>
      </c>
      <c r="L109">
        <v>2</v>
      </c>
    </row>
    <row r="110" spans="1:14" x14ac:dyDescent="0.2">
      <c r="A110" t="s">
        <v>132</v>
      </c>
      <c r="F110">
        <v>278</v>
      </c>
      <c r="G110">
        <v>425</v>
      </c>
      <c r="H110">
        <v>208</v>
      </c>
      <c r="J110">
        <v>13</v>
      </c>
      <c r="L110">
        <v>439</v>
      </c>
      <c r="M110">
        <f>SUM(F110:L110)</f>
        <v>1363</v>
      </c>
      <c r="N110" t="s">
        <v>345</v>
      </c>
    </row>
    <row r="111" spans="1:14" x14ac:dyDescent="0.2">
      <c r="A111" t="s">
        <v>181</v>
      </c>
      <c r="B111">
        <v>7722</v>
      </c>
      <c r="C111" t="s">
        <v>182</v>
      </c>
      <c r="D111">
        <v>1737</v>
      </c>
      <c r="E111" t="s">
        <v>183</v>
      </c>
      <c r="G111">
        <v>1</v>
      </c>
      <c r="H111">
        <v>10</v>
      </c>
      <c r="J111">
        <v>5</v>
      </c>
      <c r="L111">
        <v>1</v>
      </c>
    </row>
    <row r="112" spans="1:14" x14ac:dyDescent="0.2">
      <c r="A112" t="s">
        <v>151</v>
      </c>
      <c r="G112">
        <v>7</v>
      </c>
      <c r="H112">
        <v>2</v>
      </c>
      <c r="K112">
        <v>1</v>
      </c>
      <c r="L112">
        <v>1</v>
      </c>
      <c r="M112">
        <f>SUM(F112:L112)</f>
        <v>11</v>
      </c>
      <c r="N112" t="s">
        <v>345</v>
      </c>
    </row>
    <row r="113" spans="1:14" x14ac:dyDescent="0.2">
      <c r="A113" t="s">
        <v>185</v>
      </c>
      <c r="B113">
        <v>7005</v>
      </c>
      <c r="C113" t="s">
        <v>186</v>
      </c>
      <c r="D113">
        <v>1730</v>
      </c>
      <c r="E113" t="s">
        <v>187</v>
      </c>
      <c r="J113">
        <v>1</v>
      </c>
    </row>
    <row r="114" spans="1:14" x14ac:dyDescent="0.2">
      <c r="A114" t="s">
        <v>176</v>
      </c>
      <c r="F114">
        <v>39</v>
      </c>
      <c r="G114">
        <v>26</v>
      </c>
      <c r="H114">
        <v>19</v>
      </c>
      <c r="L114">
        <v>12</v>
      </c>
      <c r="M114">
        <f>SUM(F114:L114)</f>
        <v>96</v>
      </c>
      <c r="N114" t="s">
        <v>345</v>
      </c>
    </row>
    <row r="115" spans="1:14" x14ac:dyDescent="0.2">
      <c r="A115" t="s">
        <v>189</v>
      </c>
      <c r="B115">
        <v>6433</v>
      </c>
      <c r="C115" t="s">
        <v>190</v>
      </c>
      <c r="D115">
        <v>1918</v>
      </c>
      <c r="E115" t="s">
        <v>191</v>
      </c>
      <c r="G115">
        <v>2</v>
      </c>
      <c r="H115">
        <v>2</v>
      </c>
      <c r="J115">
        <v>1</v>
      </c>
      <c r="L115">
        <v>2</v>
      </c>
    </row>
    <row r="116" spans="1:14" x14ac:dyDescent="0.2">
      <c r="A116" t="s">
        <v>192</v>
      </c>
      <c r="G116">
        <v>2</v>
      </c>
      <c r="H116">
        <v>2</v>
      </c>
      <c r="J116">
        <v>1</v>
      </c>
      <c r="L116">
        <v>2</v>
      </c>
      <c r="M116">
        <f>SUM(F116:L116)</f>
        <v>7</v>
      </c>
      <c r="N116" t="s">
        <v>345</v>
      </c>
    </row>
    <row r="117" spans="1:14" x14ac:dyDescent="0.2">
      <c r="A117" t="s">
        <v>193</v>
      </c>
      <c r="B117">
        <v>6414</v>
      </c>
      <c r="C117" t="s">
        <v>194</v>
      </c>
      <c r="D117">
        <v>1903</v>
      </c>
      <c r="E117" t="s">
        <v>195</v>
      </c>
      <c r="G117">
        <v>1</v>
      </c>
    </row>
    <row r="118" spans="1:14" x14ac:dyDescent="0.2">
      <c r="B118">
        <v>6424</v>
      </c>
      <c r="C118" t="s">
        <v>196</v>
      </c>
      <c r="D118">
        <v>1171</v>
      </c>
      <c r="E118" t="s">
        <v>197</v>
      </c>
      <c r="G118">
        <v>39</v>
      </c>
      <c r="H118">
        <v>33</v>
      </c>
      <c r="K118">
        <v>1</v>
      </c>
      <c r="L118">
        <v>5</v>
      </c>
    </row>
    <row r="119" spans="1:14" x14ac:dyDescent="0.2">
      <c r="D119">
        <v>1940</v>
      </c>
      <c r="E119" t="s">
        <v>198</v>
      </c>
      <c r="G119">
        <v>50</v>
      </c>
      <c r="H119">
        <v>3</v>
      </c>
      <c r="J119">
        <v>1</v>
      </c>
      <c r="K119">
        <v>8</v>
      </c>
      <c r="L119">
        <v>83</v>
      </c>
    </row>
    <row r="120" spans="1:14" x14ac:dyDescent="0.2">
      <c r="A120" t="s">
        <v>199</v>
      </c>
      <c r="G120">
        <v>90</v>
      </c>
      <c r="H120">
        <v>36</v>
      </c>
      <c r="J120">
        <v>1</v>
      </c>
      <c r="K120">
        <v>9</v>
      </c>
      <c r="L120">
        <v>88</v>
      </c>
      <c r="M120">
        <f>SUM(F120:L120)</f>
        <v>224</v>
      </c>
      <c r="N120" t="s">
        <v>345</v>
      </c>
    </row>
    <row r="121" spans="1:14" x14ac:dyDescent="0.2">
      <c r="A121" t="s">
        <v>200</v>
      </c>
      <c r="B121">
        <v>7791</v>
      </c>
      <c r="C121" t="s">
        <v>201</v>
      </c>
      <c r="D121">
        <v>1700</v>
      </c>
      <c r="E121" t="s">
        <v>202</v>
      </c>
      <c r="J121">
        <v>3</v>
      </c>
    </row>
    <row r="122" spans="1:14" x14ac:dyDescent="0.2">
      <c r="A122" t="s">
        <v>207</v>
      </c>
      <c r="G122">
        <v>2</v>
      </c>
      <c r="H122">
        <v>2</v>
      </c>
      <c r="J122">
        <v>2</v>
      </c>
      <c r="L122">
        <v>2</v>
      </c>
      <c r="M122">
        <f>SUM(F122:L122)</f>
        <v>8</v>
      </c>
      <c r="N122" t="s">
        <v>345</v>
      </c>
    </row>
    <row r="123" spans="1:14" x14ac:dyDescent="0.2">
      <c r="A123" t="s">
        <v>204</v>
      </c>
      <c r="B123">
        <v>7646</v>
      </c>
      <c r="C123" t="s">
        <v>205</v>
      </c>
      <c r="D123">
        <v>1833</v>
      </c>
      <c r="E123" t="s">
        <v>206</v>
      </c>
      <c r="G123">
        <v>2</v>
      </c>
      <c r="H123">
        <v>2</v>
      </c>
      <c r="J123">
        <v>2</v>
      </c>
      <c r="L123">
        <v>2</v>
      </c>
    </row>
    <row r="124" spans="1:14" x14ac:dyDescent="0.2">
      <c r="A124" t="s">
        <v>211</v>
      </c>
      <c r="J124">
        <v>1</v>
      </c>
      <c r="M124">
        <f>SUM(F124:L124)</f>
        <v>1</v>
      </c>
      <c r="N124" t="s">
        <v>345</v>
      </c>
    </row>
    <row r="125" spans="1:14" x14ac:dyDescent="0.2">
      <c r="A125" t="s">
        <v>208</v>
      </c>
      <c r="B125">
        <v>7002</v>
      </c>
      <c r="C125" t="s">
        <v>209</v>
      </c>
      <c r="D125">
        <v>1717</v>
      </c>
      <c r="E125" t="s">
        <v>210</v>
      </c>
      <c r="J125">
        <v>1</v>
      </c>
    </row>
    <row r="126" spans="1:14" x14ac:dyDescent="0.2">
      <c r="A126" t="s">
        <v>231</v>
      </c>
      <c r="G126">
        <v>12</v>
      </c>
      <c r="H126">
        <v>3</v>
      </c>
      <c r="J126">
        <v>7</v>
      </c>
      <c r="M126">
        <f>SUM(F126:L126)</f>
        <v>22</v>
      </c>
      <c r="N126" t="s">
        <v>345</v>
      </c>
    </row>
    <row r="127" spans="1:14" x14ac:dyDescent="0.2">
      <c r="A127" t="s">
        <v>212</v>
      </c>
      <c r="B127">
        <v>6108</v>
      </c>
      <c r="C127" t="s">
        <v>213</v>
      </c>
      <c r="D127">
        <v>1561</v>
      </c>
      <c r="E127" t="s">
        <v>214</v>
      </c>
      <c r="G127">
        <v>36</v>
      </c>
      <c r="H127">
        <v>11</v>
      </c>
      <c r="J127">
        <v>22</v>
      </c>
      <c r="L127">
        <v>10</v>
      </c>
    </row>
    <row r="128" spans="1:14" x14ac:dyDescent="0.2">
      <c r="B128">
        <v>7497</v>
      </c>
      <c r="C128" t="s">
        <v>215</v>
      </c>
      <c r="D128">
        <v>1561</v>
      </c>
      <c r="E128" t="s">
        <v>214</v>
      </c>
      <c r="G128">
        <v>2</v>
      </c>
    </row>
    <row r="129" spans="1:14" x14ac:dyDescent="0.2">
      <c r="A129" t="s">
        <v>235</v>
      </c>
      <c r="G129">
        <v>3</v>
      </c>
      <c r="J129">
        <v>1</v>
      </c>
      <c r="M129">
        <f>SUM(F129:L129)</f>
        <v>4</v>
      </c>
      <c r="N129" t="s">
        <v>345</v>
      </c>
    </row>
    <row r="130" spans="1:14" x14ac:dyDescent="0.2">
      <c r="A130" t="s">
        <v>217</v>
      </c>
      <c r="B130">
        <v>6434</v>
      </c>
      <c r="C130" t="s">
        <v>218</v>
      </c>
      <c r="D130">
        <v>1842</v>
      </c>
      <c r="E130" t="s">
        <v>219</v>
      </c>
      <c r="H130">
        <v>1</v>
      </c>
      <c r="J130">
        <v>4</v>
      </c>
      <c r="L130">
        <v>1</v>
      </c>
    </row>
    <row r="131" spans="1:14" x14ac:dyDescent="0.2">
      <c r="A131" t="s">
        <v>250</v>
      </c>
      <c r="F131">
        <v>1</v>
      </c>
      <c r="G131">
        <v>1</v>
      </c>
      <c r="H131">
        <v>4</v>
      </c>
      <c r="J131">
        <v>7</v>
      </c>
      <c r="L131">
        <v>4</v>
      </c>
      <c r="M131">
        <f>SUM(F131:L131)</f>
        <v>17</v>
      </c>
      <c r="N131" t="s">
        <v>345</v>
      </c>
    </row>
    <row r="132" spans="1:14" x14ac:dyDescent="0.2">
      <c r="A132" t="s">
        <v>221</v>
      </c>
      <c r="B132">
        <v>3383</v>
      </c>
      <c r="C132" t="s">
        <v>222</v>
      </c>
      <c r="D132">
        <v>1560</v>
      </c>
      <c r="E132" t="s">
        <v>223</v>
      </c>
      <c r="G132">
        <v>73</v>
      </c>
      <c r="H132">
        <v>8</v>
      </c>
      <c r="J132">
        <v>22</v>
      </c>
      <c r="L132">
        <v>8</v>
      </c>
    </row>
    <row r="133" spans="1:14" x14ac:dyDescent="0.2">
      <c r="B133">
        <v>6453</v>
      </c>
      <c r="C133" t="s">
        <v>224</v>
      </c>
      <c r="D133">
        <v>1933</v>
      </c>
      <c r="E133" t="s">
        <v>225</v>
      </c>
      <c r="G133">
        <v>5</v>
      </c>
      <c r="J133">
        <v>1</v>
      </c>
      <c r="L133">
        <v>3</v>
      </c>
    </row>
    <row r="134" spans="1:14" x14ac:dyDescent="0.2">
      <c r="B134">
        <v>7988</v>
      </c>
      <c r="C134" t="s">
        <v>226</v>
      </c>
      <c r="D134">
        <v>1560</v>
      </c>
      <c r="E134" t="s">
        <v>223</v>
      </c>
      <c r="F134">
        <v>1</v>
      </c>
      <c r="G134">
        <v>2</v>
      </c>
      <c r="H134">
        <v>1</v>
      </c>
      <c r="J134">
        <v>2</v>
      </c>
      <c r="L134">
        <v>1</v>
      </c>
    </row>
    <row r="135" spans="1:14" x14ac:dyDescent="0.2">
      <c r="A135" t="s">
        <v>254</v>
      </c>
      <c r="J135">
        <v>1</v>
      </c>
      <c r="M135">
        <f>SUM(F135:L135)</f>
        <v>1</v>
      </c>
      <c r="N135" t="s">
        <v>345</v>
      </c>
    </row>
    <row r="136" spans="1:14" x14ac:dyDescent="0.2">
      <c r="A136" t="s">
        <v>228</v>
      </c>
      <c r="B136">
        <v>6397</v>
      </c>
      <c r="C136" t="s">
        <v>229</v>
      </c>
      <c r="D136">
        <v>1926</v>
      </c>
      <c r="E136" t="s">
        <v>230</v>
      </c>
      <c r="G136">
        <v>12</v>
      </c>
      <c r="H136">
        <v>3</v>
      </c>
      <c r="J136">
        <v>7</v>
      </c>
    </row>
    <row r="137" spans="1:14" x14ac:dyDescent="0.2">
      <c r="A137" t="s">
        <v>267</v>
      </c>
      <c r="F137">
        <v>281</v>
      </c>
      <c r="G137">
        <v>257</v>
      </c>
      <c r="H137">
        <v>81</v>
      </c>
      <c r="J137">
        <v>11</v>
      </c>
      <c r="K137">
        <v>6</v>
      </c>
      <c r="L137">
        <v>111</v>
      </c>
      <c r="M137">
        <f>SUM(F137:L137)</f>
        <v>747</v>
      </c>
      <c r="N137" t="s">
        <v>345</v>
      </c>
    </row>
    <row r="138" spans="1:14" x14ac:dyDescent="0.2">
      <c r="A138" t="s">
        <v>232</v>
      </c>
      <c r="B138">
        <v>6423</v>
      </c>
      <c r="C138" t="s">
        <v>233</v>
      </c>
      <c r="D138">
        <v>1838</v>
      </c>
      <c r="E138" t="s">
        <v>234</v>
      </c>
      <c r="G138">
        <v>3</v>
      </c>
      <c r="J138">
        <v>1</v>
      </c>
    </row>
    <row r="139" spans="1:14" x14ac:dyDescent="0.2">
      <c r="A139" t="s">
        <v>17</v>
      </c>
      <c r="G139">
        <v>3</v>
      </c>
      <c r="J139">
        <v>3</v>
      </c>
      <c r="L139">
        <v>3</v>
      </c>
      <c r="M139">
        <f>SUM(F139:L139)</f>
        <v>9</v>
      </c>
      <c r="N139" t="s">
        <v>343</v>
      </c>
    </row>
    <row r="140" spans="1:14" x14ac:dyDescent="0.2">
      <c r="A140" t="s">
        <v>236</v>
      </c>
      <c r="B140">
        <v>5980</v>
      </c>
      <c r="C140" t="s">
        <v>237</v>
      </c>
      <c r="D140">
        <v>1877</v>
      </c>
      <c r="E140" t="s">
        <v>238</v>
      </c>
      <c r="G140">
        <v>2</v>
      </c>
      <c r="J140">
        <v>1</v>
      </c>
      <c r="L140">
        <v>3</v>
      </c>
    </row>
    <row r="141" spans="1:14" x14ac:dyDescent="0.2">
      <c r="D141">
        <v>538</v>
      </c>
      <c r="E141" t="s">
        <v>239</v>
      </c>
      <c r="G141">
        <v>5</v>
      </c>
      <c r="J141">
        <v>7</v>
      </c>
      <c r="L141">
        <v>1</v>
      </c>
    </row>
    <row r="142" spans="1:14" x14ac:dyDescent="0.2">
      <c r="A142" t="s">
        <v>43</v>
      </c>
      <c r="F142">
        <v>57</v>
      </c>
      <c r="G142">
        <v>90</v>
      </c>
      <c r="H142">
        <v>82</v>
      </c>
      <c r="J142">
        <v>28</v>
      </c>
      <c r="K142">
        <v>19</v>
      </c>
      <c r="L142">
        <v>60</v>
      </c>
      <c r="M142">
        <f>SUM(F142:L142)</f>
        <v>336</v>
      </c>
      <c r="N142" t="s">
        <v>343</v>
      </c>
    </row>
    <row r="143" spans="1:14" x14ac:dyDescent="0.2">
      <c r="A143" t="s">
        <v>241</v>
      </c>
      <c r="B143">
        <v>6109</v>
      </c>
      <c r="C143" t="s">
        <v>242</v>
      </c>
      <c r="D143">
        <v>1333</v>
      </c>
      <c r="E143" t="s">
        <v>243</v>
      </c>
      <c r="F143">
        <v>15</v>
      </c>
      <c r="G143">
        <v>12</v>
      </c>
      <c r="H143">
        <v>6</v>
      </c>
      <c r="J143">
        <v>1</v>
      </c>
      <c r="L143">
        <v>13</v>
      </c>
    </row>
    <row r="144" spans="1:14" x14ac:dyDescent="0.2">
      <c r="B144">
        <v>7774</v>
      </c>
      <c r="C144" t="s">
        <v>244</v>
      </c>
      <c r="D144">
        <v>1333</v>
      </c>
      <c r="E144" t="s">
        <v>243</v>
      </c>
      <c r="G144">
        <v>2</v>
      </c>
      <c r="H144">
        <v>5</v>
      </c>
      <c r="J144">
        <v>1</v>
      </c>
      <c r="L144">
        <v>3</v>
      </c>
    </row>
    <row r="145" spans="1:14" x14ac:dyDescent="0.2">
      <c r="D145">
        <v>1669</v>
      </c>
      <c r="E145" t="s">
        <v>245</v>
      </c>
      <c r="F145">
        <v>21</v>
      </c>
      <c r="G145">
        <v>4</v>
      </c>
      <c r="H145">
        <v>10</v>
      </c>
      <c r="L145">
        <v>5</v>
      </c>
    </row>
    <row r="146" spans="1:14" x14ac:dyDescent="0.2">
      <c r="A146" t="s">
        <v>54</v>
      </c>
      <c r="F146">
        <v>3</v>
      </c>
      <c r="G146">
        <v>5</v>
      </c>
      <c r="H146">
        <v>4</v>
      </c>
      <c r="J146">
        <v>15</v>
      </c>
      <c r="L146">
        <v>8</v>
      </c>
      <c r="M146">
        <f>SUM(F146:L146)</f>
        <v>35</v>
      </c>
      <c r="N146" t="s">
        <v>343</v>
      </c>
    </row>
    <row r="147" spans="1:14" x14ac:dyDescent="0.2">
      <c r="A147" t="s">
        <v>247</v>
      </c>
      <c r="B147">
        <v>7735</v>
      </c>
      <c r="C147" t="s">
        <v>248</v>
      </c>
      <c r="D147">
        <v>1234</v>
      </c>
      <c r="E147" t="s">
        <v>249</v>
      </c>
      <c r="F147">
        <v>1</v>
      </c>
      <c r="G147">
        <v>1</v>
      </c>
      <c r="H147">
        <v>4</v>
      </c>
      <c r="J147">
        <v>7</v>
      </c>
      <c r="L147">
        <v>4</v>
      </c>
    </row>
    <row r="148" spans="1:14" x14ac:dyDescent="0.2">
      <c r="A148" t="s">
        <v>78</v>
      </c>
      <c r="G148">
        <v>4</v>
      </c>
      <c r="H148">
        <v>9</v>
      </c>
      <c r="J148">
        <v>5</v>
      </c>
      <c r="L148">
        <v>2</v>
      </c>
      <c r="M148">
        <f>SUM(F148:L148)</f>
        <v>20</v>
      </c>
      <c r="N148" t="s">
        <v>343</v>
      </c>
    </row>
    <row r="149" spans="1:14" x14ac:dyDescent="0.2">
      <c r="A149" t="s">
        <v>251</v>
      </c>
      <c r="B149">
        <v>7007</v>
      </c>
      <c r="C149" t="s">
        <v>252</v>
      </c>
      <c r="D149">
        <v>1742</v>
      </c>
      <c r="E149" t="s">
        <v>253</v>
      </c>
      <c r="J149">
        <v>1</v>
      </c>
    </row>
    <row r="150" spans="1:14" x14ac:dyDescent="0.2">
      <c r="A150" t="s">
        <v>136</v>
      </c>
      <c r="J150">
        <v>2</v>
      </c>
      <c r="M150">
        <f>SUM(F150:L150)</f>
        <v>2</v>
      </c>
      <c r="N150" t="s">
        <v>343</v>
      </c>
    </row>
    <row r="151" spans="1:14" x14ac:dyDescent="0.2">
      <c r="A151" t="s">
        <v>255</v>
      </c>
      <c r="B151">
        <v>6260</v>
      </c>
      <c r="C151" t="s">
        <v>256</v>
      </c>
      <c r="D151">
        <v>1375</v>
      </c>
      <c r="E151" t="s">
        <v>257</v>
      </c>
      <c r="F151">
        <v>40</v>
      </c>
      <c r="G151">
        <v>72</v>
      </c>
      <c r="H151">
        <v>21</v>
      </c>
      <c r="J151">
        <v>3</v>
      </c>
      <c r="K151">
        <v>5</v>
      </c>
      <c r="L151">
        <v>24</v>
      </c>
    </row>
    <row r="152" spans="1:14" x14ac:dyDescent="0.2">
      <c r="D152">
        <v>1687</v>
      </c>
      <c r="E152" t="s">
        <v>258</v>
      </c>
      <c r="G152">
        <v>2</v>
      </c>
      <c r="H152">
        <v>4</v>
      </c>
    </row>
    <row r="153" spans="1:14" x14ac:dyDescent="0.2">
      <c r="B153">
        <v>6393</v>
      </c>
      <c r="C153" t="s">
        <v>259</v>
      </c>
      <c r="D153">
        <v>1849</v>
      </c>
      <c r="E153" t="s">
        <v>260</v>
      </c>
      <c r="H153">
        <v>2</v>
      </c>
    </row>
    <row r="154" spans="1:14" x14ac:dyDescent="0.2">
      <c r="B154">
        <v>7218</v>
      </c>
      <c r="C154" t="s">
        <v>261</v>
      </c>
      <c r="D154">
        <v>1664</v>
      </c>
      <c r="E154" t="s">
        <v>262</v>
      </c>
      <c r="H154">
        <v>1</v>
      </c>
    </row>
    <row r="155" spans="1:14" x14ac:dyDescent="0.2">
      <c r="B155">
        <v>7223</v>
      </c>
      <c r="C155" t="s">
        <v>263</v>
      </c>
      <c r="D155">
        <v>1663</v>
      </c>
      <c r="E155" t="s">
        <v>264</v>
      </c>
      <c r="H155">
        <v>9</v>
      </c>
    </row>
    <row r="156" spans="1:14" x14ac:dyDescent="0.2">
      <c r="B156">
        <v>7771</v>
      </c>
      <c r="C156" t="s">
        <v>265</v>
      </c>
      <c r="D156">
        <v>1661</v>
      </c>
      <c r="E156" t="s">
        <v>266</v>
      </c>
      <c r="F156">
        <v>117</v>
      </c>
      <c r="G156">
        <v>82</v>
      </c>
      <c r="H156">
        <v>15</v>
      </c>
      <c r="J156">
        <v>1</v>
      </c>
      <c r="L156">
        <v>44</v>
      </c>
    </row>
    <row r="157" spans="1:14" x14ac:dyDescent="0.2">
      <c r="D157">
        <v>1664</v>
      </c>
      <c r="E157" t="s">
        <v>262</v>
      </c>
      <c r="F157">
        <v>124</v>
      </c>
      <c r="G157">
        <v>101</v>
      </c>
      <c r="H157">
        <v>29</v>
      </c>
      <c r="J157">
        <v>7</v>
      </c>
      <c r="K157">
        <v>1</v>
      </c>
      <c r="L157">
        <v>43</v>
      </c>
    </row>
    <row r="158" spans="1:14" x14ac:dyDescent="0.2">
      <c r="A158" t="s">
        <v>184</v>
      </c>
      <c r="G158">
        <v>1</v>
      </c>
      <c r="H158">
        <v>10</v>
      </c>
      <c r="J158">
        <v>5</v>
      </c>
      <c r="L158">
        <v>1</v>
      </c>
      <c r="M158">
        <f>SUM(F158:L158)</f>
        <v>17</v>
      </c>
      <c r="N158" t="s">
        <v>343</v>
      </c>
    </row>
    <row r="159" spans="1:14" x14ac:dyDescent="0.2">
      <c r="A159" t="s">
        <v>268</v>
      </c>
      <c r="B159">
        <v>6257</v>
      </c>
      <c r="C159" t="s">
        <v>269</v>
      </c>
      <c r="D159">
        <v>1439</v>
      </c>
      <c r="E159" t="s">
        <v>270</v>
      </c>
      <c r="J159">
        <v>1</v>
      </c>
      <c r="L159">
        <v>1</v>
      </c>
    </row>
    <row r="160" spans="1:14" x14ac:dyDescent="0.2">
      <c r="A160" t="s">
        <v>271</v>
      </c>
      <c r="J160">
        <v>1</v>
      </c>
      <c r="L160">
        <v>1</v>
      </c>
      <c r="M160">
        <f>SUM(F160:L160)</f>
        <v>2</v>
      </c>
      <c r="N160" t="s">
        <v>343</v>
      </c>
    </row>
    <row r="161" spans="1:12" x14ac:dyDescent="0.2">
      <c r="A161" t="s">
        <v>272</v>
      </c>
      <c r="B161">
        <v>4045</v>
      </c>
      <c r="C161" t="s">
        <v>273</v>
      </c>
      <c r="D161">
        <v>1016</v>
      </c>
      <c r="E161" t="s">
        <v>274</v>
      </c>
      <c r="G161">
        <v>3</v>
      </c>
      <c r="H161">
        <v>1</v>
      </c>
      <c r="L161">
        <v>1</v>
      </c>
    </row>
    <row r="162" spans="1:12" x14ac:dyDescent="0.2">
      <c r="D162">
        <v>1018</v>
      </c>
      <c r="E162" t="s">
        <v>275</v>
      </c>
      <c r="G162">
        <v>1</v>
      </c>
      <c r="H162">
        <v>1</v>
      </c>
    </row>
    <row r="163" spans="1:12" x14ac:dyDescent="0.2">
      <c r="D163">
        <v>1693</v>
      </c>
      <c r="E163" t="s">
        <v>276</v>
      </c>
      <c r="G163">
        <v>14</v>
      </c>
      <c r="H163">
        <v>4</v>
      </c>
      <c r="L163">
        <v>1</v>
      </c>
    </row>
    <row r="164" spans="1:12" x14ac:dyDescent="0.2">
      <c r="B164">
        <v>5782</v>
      </c>
      <c r="C164" t="s">
        <v>277</v>
      </c>
      <c r="D164">
        <v>1016</v>
      </c>
      <c r="E164" t="s">
        <v>274</v>
      </c>
      <c r="G164">
        <v>246</v>
      </c>
      <c r="H164">
        <v>51</v>
      </c>
      <c r="J164">
        <v>44</v>
      </c>
      <c r="L164">
        <v>183</v>
      </c>
    </row>
    <row r="165" spans="1:12" x14ac:dyDescent="0.2">
      <c r="D165">
        <v>1017</v>
      </c>
      <c r="E165" t="s">
        <v>278</v>
      </c>
      <c r="F165">
        <v>154</v>
      </c>
      <c r="G165">
        <v>108</v>
      </c>
      <c r="H165">
        <v>42</v>
      </c>
      <c r="L165">
        <v>11</v>
      </c>
    </row>
    <row r="166" spans="1:12" x14ac:dyDescent="0.2">
      <c r="D166">
        <v>1018</v>
      </c>
      <c r="E166" t="s">
        <v>275</v>
      </c>
      <c r="F166">
        <v>207</v>
      </c>
      <c r="G166">
        <v>89</v>
      </c>
      <c r="H166">
        <v>64</v>
      </c>
      <c r="L166">
        <v>17</v>
      </c>
    </row>
    <row r="167" spans="1:12" x14ac:dyDescent="0.2">
      <c r="D167">
        <v>1046</v>
      </c>
      <c r="E167" t="s">
        <v>279</v>
      </c>
      <c r="F167">
        <v>56</v>
      </c>
      <c r="G167">
        <v>39</v>
      </c>
      <c r="H167">
        <v>17</v>
      </c>
      <c r="J167">
        <v>2</v>
      </c>
      <c r="L167">
        <v>16</v>
      </c>
    </row>
    <row r="168" spans="1:12" x14ac:dyDescent="0.2">
      <c r="D168">
        <v>1049</v>
      </c>
      <c r="E168" t="s">
        <v>280</v>
      </c>
      <c r="F168">
        <v>49</v>
      </c>
      <c r="G168">
        <v>22</v>
      </c>
      <c r="H168">
        <v>10</v>
      </c>
      <c r="L168">
        <v>1</v>
      </c>
    </row>
    <row r="169" spans="1:12" x14ac:dyDescent="0.2">
      <c r="D169">
        <v>1214</v>
      </c>
      <c r="E169" t="s">
        <v>281</v>
      </c>
      <c r="F169">
        <v>15</v>
      </c>
      <c r="G169">
        <v>7</v>
      </c>
      <c r="H169">
        <v>1</v>
      </c>
      <c r="L169">
        <v>2</v>
      </c>
    </row>
    <row r="170" spans="1:12" x14ac:dyDescent="0.2">
      <c r="D170">
        <v>1593</v>
      </c>
      <c r="E170" t="s">
        <v>282</v>
      </c>
      <c r="F170">
        <v>61</v>
      </c>
      <c r="G170">
        <v>30</v>
      </c>
      <c r="H170">
        <v>5</v>
      </c>
      <c r="L170">
        <v>1</v>
      </c>
    </row>
    <row r="171" spans="1:12" x14ac:dyDescent="0.2">
      <c r="D171">
        <v>795</v>
      </c>
      <c r="E171" t="s">
        <v>283</v>
      </c>
      <c r="F171">
        <v>19</v>
      </c>
      <c r="G171">
        <v>7</v>
      </c>
      <c r="H171">
        <v>2</v>
      </c>
      <c r="L171">
        <v>1</v>
      </c>
    </row>
    <row r="172" spans="1:12" x14ac:dyDescent="0.2">
      <c r="B172">
        <v>6392</v>
      </c>
      <c r="C172" t="s">
        <v>284</v>
      </c>
      <c r="D172">
        <v>1851</v>
      </c>
      <c r="E172" t="s">
        <v>285</v>
      </c>
      <c r="H172">
        <v>1</v>
      </c>
    </row>
    <row r="173" spans="1:12" x14ac:dyDescent="0.2">
      <c r="B173">
        <v>6402</v>
      </c>
      <c r="C173" t="s">
        <v>286</v>
      </c>
      <c r="D173">
        <v>1568</v>
      </c>
      <c r="E173" t="s">
        <v>287</v>
      </c>
      <c r="G173">
        <v>4</v>
      </c>
      <c r="L173">
        <v>5</v>
      </c>
    </row>
    <row r="174" spans="1:12" x14ac:dyDescent="0.2">
      <c r="D174">
        <v>1569</v>
      </c>
      <c r="E174" t="s">
        <v>288</v>
      </c>
      <c r="F174">
        <v>28</v>
      </c>
      <c r="G174">
        <v>11</v>
      </c>
      <c r="L174">
        <v>2</v>
      </c>
    </row>
    <row r="175" spans="1:12" x14ac:dyDescent="0.2">
      <c r="D175">
        <v>1571</v>
      </c>
      <c r="E175" t="s">
        <v>289</v>
      </c>
      <c r="F175">
        <v>33</v>
      </c>
      <c r="G175">
        <v>19</v>
      </c>
      <c r="H175">
        <v>7</v>
      </c>
      <c r="J175">
        <v>1</v>
      </c>
      <c r="L175">
        <v>4</v>
      </c>
    </row>
    <row r="176" spans="1:12" x14ac:dyDescent="0.2">
      <c r="D176">
        <v>1573</v>
      </c>
      <c r="E176" t="s">
        <v>290</v>
      </c>
      <c r="F176">
        <v>2</v>
      </c>
    </row>
    <row r="177" spans="2:12" x14ac:dyDescent="0.2">
      <c r="D177">
        <v>1576</v>
      </c>
      <c r="E177" t="s">
        <v>291</v>
      </c>
      <c r="L177">
        <v>2</v>
      </c>
    </row>
    <row r="178" spans="2:12" x14ac:dyDescent="0.2">
      <c r="D178">
        <v>1584</v>
      </c>
      <c r="E178" t="s">
        <v>292</v>
      </c>
      <c r="F178">
        <v>14</v>
      </c>
      <c r="G178">
        <v>8</v>
      </c>
      <c r="H178">
        <v>3</v>
      </c>
      <c r="L178">
        <v>3</v>
      </c>
    </row>
    <row r="179" spans="2:12" x14ac:dyDescent="0.2">
      <c r="D179">
        <v>1585</v>
      </c>
      <c r="E179" t="s">
        <v>293</v>
      </c>
      <c r="G179">
        <v>1</v>
      </c>
      <c r="J179">
        <v>2</v>
      </c>
      <c r="L179">
        <v>6</v>
      </c>
    </row>
    <row r="180" spans="2:12" x14ac:dyDescent="0.2">
      <c r="D180">
        <v>1618</v>
      </c>
      <c r="E180" t="s">
        <v>294</v>
      </c>
      <c r="F180">
        <v>6</v>
      </c>
      <c r="G180">
        <v>15</v>
      </c>
      <c r="J180">
        <v>2</v>
      </c>
      <c r="L180">
        <v>6</v>
      </c>
    </row>
    <row r="181" spans="2:12" x14ac:dyDescent="0.2">
      <c r="D181">
        <v>1693</v>
      </c>
      <c r="E181" t="s">
        <v>276</v>
      </c>
      <c r="G181">
        <v>11</v>
      </c>
      <c r="L181">
        <v>4</v>
      </c>
    </row>
    <row r="182" spans="2:12" x14ac:dyDescent="0.2">
      <c r="D182">
        <v>1756</v>
      </c>
      <c r="E182" t="s">
        <v>295</v>
      </c>
      <c r="G182">
        <v>38</v>
      </c>
      <c r="H182">
        <v>6</v>
      </c>
      <c r="J182">
        <v>14</v>
      </c>
      <c r="L182">
        <v>4</v>
      </c>
    </row>
    <row r="183" spans="2:12" x14ac:dyDescent="0.2">
      <c r="D183">
        <v>1936</v>
      </c>
      <c r="E183" t="s">
        <v>296</v>
      </c>
      <c r="G183">
        <v>2</v>
      </c>
    </row>
    <row r="184" spans="2:12" x14ac:dyDescent="0.2">
      <c r="B184">
        <v>7008</v>
      </c>
      <c r="C184" t="s">
        <v>297</v>
      </c>
      <c r="D184">
        <v>1643</v>
      </c>
      <c r="E184" t="s">
        <v>298</v>
      </c>
      <c r="F184">
        <v>32</v>
      </c>
      <c r="G184">
        <v>24</v>
      </c>
      <c r="H184">
        <v>11</v>
      </c>
      <c r="L184">
        <v>6</v>
      </c>
    </row>
    <row r="185" spans="2:12" x14ac:dyDescent="0.2">
      <c r="D185">
        <v>1649</v>
      </c>
      <c r="E185" t="s">
        <v>299</v>
      </c>
      <c r="F185">
        <v>4</v>
      </c>
      <c r="G185">
        <v>70</v>
      </c>
      <c r="H185">
        <v>3</v>
      </c>
      <c r="J185">
        <v>2</v>
      </c>
      <c r="K185">
        <v>7</v>
      </c>
      <c r="L185">
        <v>6</v>
      </c>
    </row>
    <row r="186" spans="2:12" x14ac:dyDescent="0.2">
      <c r="D186">
        <v>1650</v>
      </c>
      <c r="E186" t="s">
        <v>300</v>
      </c>
      <c r="G186">
        <v>5</v>
      </c>
      <c r="H186">
        <v>3</v>
      </c>
      <c r="J186">
        <v>17</v>
      </c>
      <c r="L186">
        <v>1</v>
      </c>
    </row>
    <row r="187" spans="2:12" x14ac:dyDescent="0.2">
      <c r="D187">
        <v>1652</v>
      </c>
      <c r="E187" t="s">
        <v>301</v>
      </c>
      <c r="F187">
        <v>115</v>
      </c>
      <c r="G187">
        <v>60</v>
      </c>
      <c r="H187">
        <v>21</v>
      </c>
      <c r="L187">
        <v>12</v>
      </c>
    </row>
    <row r="188" spans="2:12" x14ac:dyDescent="0.2">
      <c r="D188">
        <v>1693</v>
      </c>
      <c r="E188" t="s">
        <v>276</v>
      </c>
      <c r="G188">
        <v>50</v>
      </c>
      <c r="H188">
        <v>16</v>
      </c>
      <c r="J188">
        <v>11</v>
      </c>
      <c r="L188">
        <v>1</v>
      </c>
    </row>
    <row r="189" spans="2:12" x14ac:dyDescent="0.2">
      <c r="B189">
        <v>7180</v>
      </c>
      <c r="C189" t="s">
        <v>302</v>
      </c>
      <c r="D189">
        <v>1016</v>
      </c>
      <c r="E189" t="s">
        <v>274</v>
      </c>
      <c r="G189">
        <v>51</v>
      </c>
      <c r="H189">
        <v>3</v>
      </c>
      <c r="J189">
        <v>2</v>
      </c>
      <c r="L189">
        <v>23</v>
      </c>
    </row>
    <row r="190" spans="2:12" x14ac:dyDescent="0.2">
      <c r="D190">
        <v>1638</v>
      </c>
      <c r="E190" t="s">
        <v>303</v>
      </c>
      <c r="F190">
        <v>231</v>
      </c>
      <c r="G190">
        <v>99</v>
      </c>
      <c r="H190">
        <v>39</v>
      </c>
      <c r="J190">
        <v>1</v>
      </c>
      <c r="L190">
        <v>60</v>
      </c>
    </row>
    <row r="191" spans="2:12" x14ac:dyDescent="0.2">
      <c r="D191">
        <v>1639</v>
      </c>
      <c r="E191" t="s">
        <v>304</v>
      </c>
      <c r="F191">
        <v>18</v>
      </c>
      <c r="G191">
        <v>4</v>
      </c>
      <c r="L191">
        <v>4</v>
      </c>
    </row>
    <row r="192" spans="2:12" x14ac:dyDescent="0.2">
      <c r="D192">
        <v>1640</v>
      </c>
      <c r="E192" t="s">
        <v>305</v>
      </c>
      <c r="F192">
        <v>250</v>
      </c>
      <c r="G192">
        <v>92</v>
      </c>
      <c r="H192">
        <v>61</v>
      </c>
      <c r="J192">
        <v>1</v>
      </c>
      <c r="L192">
        <v>21</v>
      </c>
    </row>
    <row r="193" spans="2:12" x14ac:dyDescent="0.2">
      <c r="D193">
        <v>1641</v>
      </c>
      <c r="E193" t="s">
        <v>306</v>
      </c>
      <c r="F193">
        <v>233</v>
      </c>
      <c r="G193">
        <v>78</v>
      </c>
      <c r="H193">
        <v>32</v>
      </c>
      <c r="L193">
        <v>10</v>
      </c>
    </row>
    <row r="194" spans="2:12" x14ac:dyDescent="0.2">
      <c r="D194">
        <v>1642</v>
      </c>
      <c r="E194" t="s">
        <v>307</v>
      </c>
      <c r="F194">
        <v>14</v>
      </c>
      <c r="G194">
        <v>11</v>
      </c>
      <c r="H194">
        <v>9</v>
      </c>
      <c r="L194">
        <v>1</v>
      </c>
    </row>
    <row r="195" spans="2:12" x14ac:dyDescent="0.2">
      <c r="D195">
        <v>1645</v>
      </c>
      <c r="E195" t="s">
        <v>308</v>
      </c>
      <c r="F195">
        <v>75</v>
      </c>
      <c r="G195">
        <v>21</v>
      </c>
      <c r="I195">
        <v>1</v>
      </c>
      <c r="L195">
        <v>2</v>
      </c>
    </row>
    <row r="196" spans="2:12" x14ac:dyDescent="0.2">
      <c r="D196">
        <v>1646</v>
      </c>
      <c r="E196" t="s">
        <v>309</v>
      </c>
      <c r="F196">
        <v>219</v>
      </c>
      <c r="G196">
        <v>76</v>
      </c>
      <c r="H196">
        <v>29</v>
      </c>
      <c r="L196">
        <v>24</v>
      </c>
    </row>
    <row r="197" spans="2:12" x14ac:dyDescent="0.2">
      <c r="D197">
        <v>1647</v>
      </c>
      <c r="E197" t="s">
        <v>310</v>
      </c>
      <c r="F197">
        <v>32</v>
      </c>
      <c r="G197">
        <v>4</v>
      </c>
      <c r="H197">
        <v>5</v>
      </c>
      <c r="L197">
        <v>2</v>
      </c>
    </row>
    <row r="198" spans="2:12" x14ac:dyDescent="0.2">
      <c r="D198">
        <v>1650</v>
      </c>
      <c r="E198" t="s">
        <v>300</v>
      </c>
      <c r="G198">
        <v>10</v>
      </c>
      <c r="H198">
        <v>3</v>
      </c>
      <c r="J198">
        <v>17</v>
      </c>
    </row>
    <row r="199" spans="2:12" x14ac:dyDescent="0.2">
      <c r="D199">
        <v>1653</v>
      </c>
      <c r="E199" t="s">
        <v>311</v>
      </c>
      <c r="F199">
        <v>179</v>
      </c>
      <c r="G199">
        <v>55</v>
      </c>
      <c r="H199">
        <v>10</v>
      </c>
      <c r="J199">
        <v>1</v>
      </c>
      <c r="L199">
        <v>8</v>
      </c>
    </row>
    <row r="200" spans="2:12" x14ac:dyDescent="0.2">
      <c r="D200">
        <v>1693</v>
      </c>
      <c r="E200" t="s">
        <v>276</v>
      </c>
      <c r="G200">
        <v>10</v>
      </c>
      <c r="H200">
        <v>3</v>
      </c>
    </row>
    <row r="201" spans="2:12" x14ac:dyDescent="0.2">
      <c r="D201">
        <v>1694</v>
      </c>
      <c r="E201" t="s">
        <v>312</v>
      </c>
      <c r="G201">
        <v>4</v>
      </c>
      <c r="H201">
        <v>1</v>
      </c>
      <c r="J201">
        <v>1</v>
      </c>
    </row>
    <row r="202" spans="2:12" x14ac:dyDescent="0.2">
      <c r="B202">
        <v>7188</v>
      </c>
      <c r="C202" t="s">
        <v>313</v>
      </c>
      <c r="D202">
        <v>1650</v>
      </c>
      <c r="E202" t="s">
        <v>300</v>
      </c>
      <c r="G202">
        <v>14</v>
      </c>
      <c r="J202">
        <v>1</v>
      </c>
    </row>
    <row r="203" spans="2:12" x14ac:dyDescent="0.2">
      <c r="B203">
        <v>7424</v>
      </c>
      <c r="C203" t="s">
        <v>314</v>
      </c>
      <c r="D203">
        <v>1016</v>
      </c>
      <c r="E203" t="s">
        <v>274</v>
      </c>
      <c r="G203">
        <v>25</v>
      </c>
      <c r="H203">
        <v>7</v>
      </c>
    </row>
    <row r="204" spans="2:12" x14ac:dyDescent="0.2">
      <c r="D204">
        <v>1018</v>
      </c>
      <c r="E204" t="s">
        <v>275</v>
      </c>
      <c r="G204">
        <v>1</v>
      </c>
    </row>
    <row r="205" spans="2:12" x14ac:dyDescent="0.2">
      <c r="D205">
        <v>1379</v>
      </c>
      <c r="E205" t="s">
        <v>315</v>
      </c>
      <c r="F205">
        <v>1</v>
      </c>
    </row>
    <row r="206" spans="2:12" x14ac:dyDescent="0.2">
      <c r="D206">
        <v>1383</v>
      </c>
      <c r="E206" t="s">
        <v>316</v>
      </c>
      <c r="F206">
        <v>43</v>
      </c>
      <c r="G206">
        <v>20</v>
      </c>
      <c r="H206">
        <v>10</v>
      </c>
      <c r="L206">
        <v>8</v>
      </c>
    </row>
    <row r="207" spans="2:12" x14ac:dyDescent="0.2">
      <c r="D207">
        <v>1384</v>
      </c>
      <c r="E207" t="s">
        <v>317</v>
      </c>
      <c r="F207">
        <v>46</v>
      </c>
      <c r="G207">
        <v>20</v>
      </c>
      <c r="H207">
        <v>1</v>
      </c>
      <c r="K207">
        <v>1</v>
      </c>
      <c r="L207">
        <v>3</v>
      </c>
    </row>
    <row r="208" spans="2:12" x14ac:dyDescent="0.2">
      <c r="D208">
        <v>1385</v>
      </c>
      <c r="E208" t="s">
        <v>318</v>
      </c>
      <c r="F208">
        <v>26</v>
      </c>
      <c r="G208">
        <v>20</v>
      </c>
      <c r="H208">
        <v>2</v>
      </c>
      <c r="L208">
        <v>7</v>
      </c>
    </row>
    <row r="209" spans="4:12" x14ac:dyDescent="0.2">
      <c r="D209">
        <v>1386</v>
      </c>
      <c r="E209" t="s">
        <v>319</v>
      </c>
      <c r="F209">
        <v>33</v>
      </c>
      <c r="G209">
        <v>21</v>
      </c>
      <c r="H209">
        <v>2</v>
      </c>
      <c r="K209">
        <v>1</v>
      </c>
      <c r="L209">
        <v>2</v>
      </c>
    </row>
    <row r="210" spans="4:12" x14ac:dyDescent="0.2">
      <c r="D210">
        <v>1387</v>
      </c>
      <c r="E210" t="s">
        <v>320</v>
      </c>
      <c r="L210">
        <v>1</v>
      </c>
    </row>
    <row r="211" spans="4:12" x14ac:dyDescent="0.2">
      <c r="D211">
        <v>1388</v>
      </c>
      <c r="E211" t="s">
        <v>321</v>
      </c>
      <c r="F211">
        <v>1</v>
      </c>
      <c r="G211">
        <v>1</v>
      </c>
    </row>
    <row r="212" spans="4:12" x14ac:dyDescent="0.2">
      <c r="D212">
        <v>1389</v>
      </c>
      <c r="E212" t="s">
        <v>322</v>
      </c>
      <c r="F212">
        <v>43</v>
      </c>
      <c r="G212">
        <v>22</v>
      </c>
      <c r="H212">
        <v>4</v>
      </c>
      <c r="L212">
        <v>2</v>
      </c>
    </row>
    <row r="213" spans="4:12" x14ac:dyDescent="0.2">
      <c r="D213">
        <v>1390</v>
      </c>
      <c r="E213" t="s">
        <v>323</v>
      </c>
      <c r="F213">
        <v>38</v>
      </c>
      <c r="G213">
        <v>18</v>
      </c>
      <c r="H213">
        <v>1</v>
      </c>
      <c r="L213">
        <v>8</v>
      </c>
    </row>
    <row r="214" spans="4:12" x14ac:dyDescent="0.2">
      <c r="D214">
        <v>1394</v>
      </c>
      <c r="E214" t="s">
        <v>324</v>
      </c>
      <c r="G214">
        <v>72</v>
      </c>
      <c r="H214">
        <v>7</v>
      </c>
      <c r="J214">
        <v>1</v>
      </c>
      <c r="K214">
        <v>24</v>
      </c>
      <c r="L214">
        <v>10</v>
      </c>
    </row>
    <row r="215" spans="4:12" x14ac:dyDescent="0.2">
      <c r="D215">
        <v>1491</v>
      </c>
      <c r="E215" t="s">
        <v>325</v>
      </c>
      <c r="F215">
        <v>7</v>
      </c>
      <c r="G215">
        <v>2</v>
      </c>
      <c r="H215">
        <v>1</v>
      </c>
      <c r="L215">
        <v>1</v>
      </c>
    </row>
    <row r="216" spans="4:12" x14ac:dyDescent="0.2">
      <c r="D216">
        <v>1540</v>
      </c>
      <c r="E216" t="s">
        <v>326</v>
      </c>
      <c r="F216">
        <v>23</v>
      </c>
      <c r="G216">
        <v>14</v>
      </c>
      <c r="H216">
        <v>3</v>
      </c>
      <c r="K216">
        <v>1</v>
      </c>
      <c r="L216">
        <v>2</v>
      </c>
    </row>
    <row r="217" spans="4:12" x14ac:dyDescent="0.2">
      <c r="D217">
        <v>1568</v>
      </c>
      <c r="E217" t="s">
        <v>287</v>
      </c>
      <c r="H217">
        <v>1</v>
      </c>
    </row>
    <row r="218" spans="4:12" x14ac:dyDescent="0.2">
      <c r="D218">
        <v>1571</v>
      </c>
      <c r="E218" t="s">
        <v>289</v>
      </c>
      <c r="H218">
        <v>1</v>
      </c>
    </row>
    <row r="219" spans="4:12" x14ac:dyDescent="0.2">
      <c r="D219">
        <v>1584</v>
      </c>
      <c r="E219" t="s">
        <v>292</v>
      </c>
      <c r="G219">
        <v>1</v>
      </c>
      <c r="H219">
        <v>4</v>
      </c>
    </row>
    <row r="220" spans="4:12" x14ac:dyDescent="0.2">
      <c r="D220">
        <v>1618</v>
      </c>
      <c r="E220" t="s">
        <v>294</v>
      </c>
      <c r="H220">
        <v>1</v>
      </c>
    </row>
    <row r="221" spans="4:12" x14ac:dyDescent="0.2">
      <c r="D221">
        <v>1646</v>
      </c>
      <c r="E221" t="s">
        <v>309</v>
      </c>
      <c r="G221">
        <v>6</v>
      </c>
    </row>
    <row r="222" spans="4:12" x14ac:dyDescent="0.2">
      <c r="D222">
        <v>1649</v>
      </c>
      <c r="E222" t="s">
        <v>299</v>
      </c>
      <c r="G222">
        <v>2</v>
      </c>
    </row>
    <row r="223" spans="4:12" x14ac:dyDescent="0.2">
      <c r="D223">
        <v>1693</v>
      </c>
      <c r="E223" t="s">
        <v>276</v>
      </c>
      <c r="F223">
        <v>7</v>
      </c>
      <c r="G223">
        <v>165</v>
      </c>
      <c r="H223">
        <v>58</v>
      </c>
      <c r="J223">
        <v>32</v>
      </c>
      <c r="L223">
        <v>21</v>
      </c>
    </row>
    <row r="224" spans="4:12" x14ac:dyDescent="0.2">
      <c r="D224">
        <v>1915</v>
      </c>
      <c r="E224" t="s">
        <v>327</v>
      </c>
      <c r="G224">
        <v>7</v>
      </c>
      <c r="K224">
        <v>1</v>
      </c>
    </row>
    <row r="225" spans="1:14" x14ac:dyDescent="0.2">
      <c r="A225" t="s">
        <v>49</v>
      </c>
      <c r="F225">
        <v>102</v>
      </c>
      <c r="G225">
        <v>79</v>
      </c>
      <c r="H225">
        <v>32</v>
      </c>
      <c r="J225">
        <v>11</v>
      </c>
      <c r="K225">
        <v>2</v>
      </c>
      <c r="L225">
        <v>5</v>
      </c>
      <c r="M225">
        <f>SUM(F225:L225)</f>
        <v>231</v>
      </c>
      <c r="N225" t="s">
        <v>346</v>
      </c>
    </row>
    <row r="226" spans="1:14" x14ac:dyDescent="0.2">
      <c r="A226" t="s">
        <v>329</v>
      </c>
      <c r="B226">
        <v>6321</v>
      </c>
      <c r="C226" t="s">
        <v>330</v>
      </c>
      <c r="D226">
        <v>1721</v>
      </c>
      <c r="E226" t="s">
        <v>331</v>
      </c>
      <c r="J226">
        <v>1</v>
      </c>
    </row>
    <row r="227" spans="1:14" x14ac:dyDescent="0.2">
      <c r="B227">
        <v>7779</v>
      </c>
      <c r="C227" t="s">
        <v>332</v>
      </c>
      <c r="D227">
        <v>1760</v>
      </c>
      <c r="E227" t="s">
        <v>333</v>
      </c>
      <c r="G227">
        <v>1</v>
      </c>
      <c r="H227">
        <v>16</v>
      </c>
    </row>
    <row r="228" spans="1:14" x14ac:dyDescent="0.2">
      <c r="B228">
        <v>7785</v>
      </c>
      <c r="C228" t="s">
        <v>334</v>
      </c>
      <c r="D228">
        <v>1760</v>
      </c>
      <c r="E228" t="s">
        <v>333</v>
      </c>
      <c r="G228">
        <v>1</v>
      </c>
      <c r="H228">
        <v>20</v>
      </c>
    </row>
    <row r="229" spans="1:14" x14ac:dyDescent="0.2">
      <c r="A229" t="s">
        <v>160</v>
      </c>
      <c r="F229">
        <v>74</v>
      </c>
      <c r="G229">
        <v>36</v>
      </c>
      <c r="H229">
        <v>10</v>
      </c>
      <c r="J229">
        <v>17</v>
      </c>
      <c r="L229">
        <v>49</v>
      </c>
      <c r="M229">
        <f>SUM(F229:L229)</f>
        <v>186</v>
      </c>
      <c r="N229" t="s">
        <v>346</v>
      </c>
    </row>
    <row r="230" spans="1:14" x14ac:dyDescent="0.2">
      <c r="A230" t="s">
        <v>336</v>
      </c>
      <c r="B230">
        <v>7001</v>
      </c>
      <c r="C230" t="s">
        <v>337</v>
      </c>
      <c r="D230">
        <v>1716</v>
      </c>
      <c r="E230" t="s">
        <v>338</v>
      </c>
      <c r="H230">
        <v>1</v>
      </c>
      <c r="J230">
        <v>3</v>
      </c>
    </row>
    <row r="231" spans="1:14" x14ac:dyDescent="0.2">
      <c r="A231" t="s">
        <v>328</v>
      </c>
      <c r="F231">
        <v>2314</v>
      </c>
      <c r="G231">
        <v>1830</v>
      </c>
      <c r="H231">
        <v>567</v>
      </c>
      <c r="I231">
        <v>1</v>
      </c>
      <c r="J231">
        <v>152</v>
      </c>
      <c r="K231">
        <v>35</v>
      </c>
      <c r="L231">
        <v>516</v>
      </c>
      <c r="M231">
        <f>SUM(F231:L231)</f>
        <v>5415</v>
      </c>
      <c r="N231" t="s">
        <v>346</v>
      </c>
    </row>
    <row r="232" spans="1:14" x14ac:dyDescent="0.2">
      <c r="A232" t="s">
        <v>340</v>
      </c>
      <c r="F232">
        <v>4661</v>
      </c>
      <c r="G232">
        <v>4886</v>
      </c>
      <c r="H232">
        <v>2558</v>
      </c>
      <c r="I232">
        <v>1</v>
      </c>
      <c r="J232">
        <v>615</v>
      </c>
      <c r="K232">
        <v>292</v>
      </c>
      <c r="L232">
        <v>3156</v>
      </c>
      <c r="M232">
        <f>SUM(F232:L232)</f>
        <v>16169</v>
      </c>
    </row>
  </sheetData>
  <autoFilter ref="A2:N232" xr:uid="{FA7D3913-E46E-4544-AC67-FB5CCD05EEA8}">
    <sortState xmlns:xlrd2="http://schemas.microsoft.com/office/spreadsheetml/2017/richdata2" ref="A4:N232">
      <sortCondition ref="N2:N232"/>
    </sortState>
  </autoFilter>
  <pageMargins left="0.75" right="0.75" top="1" bottom="1" header="0.5" footer="0.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4E21E0-07A3-1746-8CEE-1D313EC966B5}">
  <dimension ref="A1:D49"/>
  <sheetViews>
    <sheetView workbookViewId="0">
      <selection activeCell="F38" sqref="F38"/>
    </sheetView>
  </sheetViews>
  <sheetFormatPr baseColWidth="10" defaultRowHeight="16" x14ac:dyDescent="0.2"/>
  <cols>
    <col min="1" max="1" width="26" bestFit="1" customWidth="1"/>
  </cols>
  <sheetData>
    <row r="1" spans="1:4" x14ac:dyDescent="0.2">
      <c r="A1" t="s">
        <v>349</v>
      </c>
      <c r="B1" t="s">
        <v>341</v>
      </c>
      <c r="C1" t="s">
        <v>398</v>
      </c>
      <c r="D1" t="s">
        <v>399</v>
      </c>
    </row>
    <row r="2" spans="1:4" x14ac:dyDescent="0.2">
      <c r="A2" t="s">
        <v>388</v>
      </c>
      <c r="B2">
        <v>9</v>
      </c>
    </row>
    <row r="3" spans="1:4" x14ac:dyDescent="0.2">
      <c r="A3" t="s">
        <v>355</v>
      </c>
      <c r="B3">
        <v>25</v>
      </c>
    </row>
    <row r="4" spans="1:4" x14ac:dyDescent="0.2">
      <c r="A4" t="s">
        <v>370</v>
      </c>
      <c r="B4">
        <v>1</v>
      </c>
    </row>
    <row r="5" spans="1:4" x14ac:dyDescent="0.2">
      <c r="A5" t="s">
        <v>371</v>
      </c>
      <c r="B5">
        <v>828</v>
      </c>
    </row>
    <row r="6" spans="1:4" x14ac:dyDescent="0.2">
      <c r="A6" t="s">
        <v>389</v>
      </c>
      <c r="B6">
        <v>336</v>
      </c>
    </row>
    <row r="7" spans="1:4" x14ac:dyDescent="0.2">
      <c r="A7" t="s">
        <v>395</v>
      </c>
      <c r="B7">
        <v>231</v>
      </c>
    </row>
    <row r="8" spans="1:4" x14ac:dyDescent="0.2">
      <c r="A8" t="s">
        <v>390</v>
      </c>
      <c r="B8">
        <v>35</v>
      </c>
    </row>
    <row r="9" spans="1:4" x14ac:dyDescent="0.2">
      <c r="A9" t="s">
        <v>357</v>
      </c>
      <c r="B9">
        <v>1931</v>
      </c>
    </row>
    <row r="10" spans="1:4" x14ac:dyDescent="0.2">
      <c r="A10" t="s">
        <v>391</v>
      </c>
      <c r="B10">
        <v>20</v>
      </c>
    </row>
    <row r="11" spans="1:4" x14ac:dyDescent="0.2">
      <c r="A11" t="s">
        <v>372</v>
      </c>
      <c r="B11">
        <v>2</v>
      </c>
    </row>
    <row r="12" spans="1:4" x14ac:dyDescent="0.2">
      <c r="A12" t="s">
        <v>373</v>
      </c>
      <c r="B12">
        <v>9</v>
      </c>
    </row>
    <row r="13" spans="1:4" x14ac:dyDescent="0.2">
      <c r="A13" t="s">
        <v>351</v>
      </c>
      <c r="B13">
        <v>3</v>
      </c>
    </row>
    <row r="14" spans="1:4" x14ac:dyDescent="0.2">
      <c r="A14" t="s">
        <v>374</v>
      </c>
      <c r="B14">
        <v>3176</v>
      </c>
    </row>
    <row r="15" spans="1:4" x14ac:dyDescent="0.2">
      <c r="A15" t="s">
        <v>375</v>
      </c>
      <c r="B15">
        <v>319</v>
      </c>
    </row>
    <row r="16" spans="1:4" x14ac:dyDescent="0.2">
      <c r="A16" t="s">
        <v>358</v>
      </c>
      <c r="B16">
        <v>1</v>
      </c>
    </row>
    <row r="17" spans="1:2" x14ac:dyDescent="0.2">
      <c r="A17" t="s">
        <v>359</v>
      </c>
      <c r="B17">
        <v>584</v>
      </c>
    </row>
    <row r="18" spans="1:2" x14ac:dyDescent="0.2">
      <c r="A18" t="s">
        <v>360</v>
      </c>
      <c r="B18">
        <v>7</v>
      </c>
    </row>
    <row r="19" spans="1:2" x14ac:dyDescent="0.2">
      <c r="A19" t="s">
        <v>376</v>
      </c>
      <c r="B19">
        <v>1363</v>
      </c>
    </row>
    <row r="20" spans="1:2" x14ac:dyDescent="0.2">
      <c r="A20" t="s">
        <v>392</v>
      </c>
      <c r="B20">
        <v>2</v>
      </c>
    </row>
    <row r="21" spans="1:2" x14ac:dyDescent="0.2">
      <c r="A21" t="s">
        <v>361</v>
      </c>
      <c r="B21">
        <v>103</v>
      </c>
    </row>
    <row r="22" spans="1:2" x14ac:dyDescent="0.2">
      <c r="A22" t="s">
        <v>362</v>
      </c>
      <c r="B22">
        <v>6</v>
      </c>
    </row>
    <row r="23" spans="1:2" x14ac:dyDescent="0.2">
      <c r="A23" t="s">
        <v>377</v>
      </c>
      <c r="B23">
        <v>11</v>
      </c>
    </row>
    <row r="24" spans="1:2" x14ac:dyDescent="0.2">
      <c r="A24" t="s">
        <v>363</v>
      </c>
      <c r="B24">
        <v>7</v>
      </c>
    </row>
    <row r="25" spans="1:2" x14ac:dyDescent="0.2">
      <c r="A25" t="s">
        <v>396</v>
      </c>
      <c r="B25">
        <v>186</v>
      </c>
    </row>
    <row r="26" spans="1:2" x14ac:dyDescent="0.2">
      <c r="A26" t="s">
        <v>364</v>
      </c>
      <c r="B26">
        <v>1</v>
      </c>
    </row>
    <row r="27" spans="1:2" x14ac:dyDescent="0.2">
      <c r="A27" t="s">
        <v>350</v>
      </c>
      <c r="B27">
        <v>32</v>
      </c>
    </row>
    <row r="28" spans="1:2" x14ac:dyDescent="0.2">
      <c r="A28" t="s">
        <v>378</v>
      </c>
      <c r="B28">
        <v>96</v>
      </c>
    </row>
    <row r="29" spans="1:2" x14ac:dyDescent="0.2">
      <c r="A29" t="s">
        <v>356</v>
      </c>
      <c r="B29">
        <v>5</v>
      </c>
    </row>
    <row r="30" spans="1:2" x14ac:dyDescent="0.2">
      <c r="A30" t="s">
        <v>393</v>
      </c>
      <c r="B30">
        <v>17</v>
      </c>
    </row>
    <row r="31" spans="1:2" x14ac:dyDescent="0.2">
      <c r="A31" t="s">
        <v>365</v>
      </c>
      <c r="B31">
        <v>1</v>
      </c>
    </row>
    <row r="32" spans="1:2" x14ac:dyDescent="0.2">
      <c r="A32" t="s">
        <v>379</v>
      </c>
      <c r="B32">
        <v>7</v>
      </c>
    </row>
    <row r="33" spans="1:2" x14ac:dyDescent="0.2">
      <c r="A33" t="s">
        <v>380</v>
      </c>
      <c r="B33">
        <v>224</v>
      </c>
    </row>
    <row r="34" spans="1:2" x14ac:dyDescent="0.2">
      <c r="A34" t="s">
        <v>381</v>
      </c>
      <c r="B34">
        <v>8</v>
      </c>
    </row>
    <row r="35" spans="1:2" x14ac:dyDescent="0.2">
      <c r="A35" t="s">
        <v>382</v>
      </c>
      <c r="B35">
        <v>1</v>
      </c>
    </row>
    <row r="36" spans="1:2" x14ac:dyDescent="0.2">
      <c r="A36" t="s">
        <v>366</v>
      </c>
      <c r="B36">
        <v>81</v>
      </c>
    </row>
    <row r="37" spans="1:2" x14ac:dyDescent="0.2">
      <c r="A37" t="s">
        <v>352</v>
      </c>
      <c r="B37">
        <v>6</v>
      </c>
    </row>
    <row r="38" spans="1:2" x14ac:dyDescent="0.2">
      <c r="A38" t="s">
        <v>367</v>
      </c>
      <c r="B38">
        <v>127</v>
      </c>
    </row>
    <row r="39" spans="1:2" x14ac:dyDescent="0.2">
      <c r="A39" t="s">
        <v>383</v>
      </c>
      <c r="B39">
        <v>22</v>
      </c>
    </row>
    <row r="40" spans="1:2" x14ac:dyDescent="0.2">
      <c r="A40" t="s">
        <v>384</v>
      </c>
      <c r="B40">
        <v>4</v>
      </c>
    </row>
    <row r="41" spans="1:2" x14ac:dyDescent="0.2">
      <c r="A41" t="s">
        <v>368</v>
      </c>
      <c r="B41">
        <v>19</v>
      </c>
    </row>
    <row r="42" spans="1:2" x14ac:dyDescent="0.2">
      <c r="A42" t="s">
        <v>369</v>
      </c>
      <c r="B42">
        <v>98</v>
      </c>
    </row>
    <row r="43" spans="1:2" x14ac:dyDescent="0.2">
      <c r="A43" t="s">
        <v>385</v>
      </c>
      <c r="B43">
        <v>17</v>
      </c>
    </row>
    <row r="44" spans="1:2" x14ac:dyDescent="0.2">
      <c r="A44" t="s">
        <v>386</v>
      </c>
      <c r="B44">
        <v>1</v>
      </c>
    </row>
    <row r="45" spans="1:2" x14ac:dyDescent="0.2">
      <c r="A45" t="s">
        <v>353</v>
      </c>
      <c r="B45">
        <v>39</v>
      </c>
    </row>
    <row r="46" spans="1:2" x14ac:dyDescent="0.2">
      <c r="A46" t="s">
        <v>387</v>
      </c>
      <c r="B46">
        <v>747</v>
      </c>
    </row>
    <row r="47" spans="1:2" x14ac:dyDescent="0.2">
      <c r="A47" t="s">
        <v>397</v>
      </c>
      <c r="B47">
        <v>5415</v>
      </c>
    </row>
    <row r="48" spans="1:2" x14ac:dyDescent="0.2">
      <c r="A48" t="s">
        <v>394</v>
      </c>
      <c r="B48">
        <v>2</v>
      </c>
    </row>
    <row r="49" spans="1:2" x14ac:dyDescent="0.2">
      <c r="A49" t="s">
        <v>354</v>
      </c>
      <c r="B49">
        <v>4</v>
      </c>
    </row>
  </sheetData>
  <sortState xmlns:xlrd2="http://schemas.microsoft.com/office/spreadsheetml/2017/richdata2" ref="A2:B49">
    <sortCondition ref="A1:A49"/>
  </sortState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00346F-6AC9-CD4F-9D9F-B2B95DE75DF6}">
  <dimension ref="A1:H51"/>
  <sheetViews>
    <sheetView tabSelected="1" workbookViewId="0">
      <selection activeCell="J35" sqref="J35"/>
    </sheetView>
  </sheetViews>
  <sheetFormatPr baseColWidth="10" defaultRowHeight="16" x14ac:dyDescent="0.2"/>
  <cols>
    <col min="1" max="1" width="21" bestFit="1" customWidth="1"/>
    <col min="2" max="2" width="12.1640625" bestFit="1" customWidth="1"/>
  </cols>
  <sheetData>
    <row r="1" spans="1:7" x14ac:dyDescent="0.2">
      <c r="E1" s="2"/>
      <c r="F1" s="2" t="s">
        <v>443</v>
      </c>
      <c r="G1" s="2"/>
    </row>
    <row r="2" spans="1:7" x14ac:dyDescent="0.2">
      <c r="A2" s="2" t="s">
        <v>349</v>
      </c>
      <c r="B2" s="2" t="s">
        <v>441</v>
      </c>
      <c r="C2" s="2" t="s">
        <v>399</v>
      </c>
      <c r="D2" s="2" t="s">
        <v>400</v>
      </c>
      <c r="E2" s="2" t="s">
        <v>444</v>
      </c>
      <c r="F2" s="2" t="s">
        <v>399</v>
      </c>
      <c r="G2" s="2" t="s">
        <v>400</v>
      </c>
    </row>
    <row r="3" spans="1:7" x14ac:dyDescent="0.2">
      <c r="A3" s="3" t="s">
        <v>362</v>
      </c>
      <c r="B3" t="s">
        <v>401</v>
      </c>
      <c r="C3">
        <v>173.42099999999999</v>
      </c>
      <c r="D3">
        <v>290.23099999999999</v>
      </c>
      <c r="E3">
        <f>_xlfn.XLOOKUP(A3,StaffCountPerCountry!$A$2:$A$49,StaffCountPerCountry!$B$2:$B$49,"!!")</f>
        <v>6</v>
      </c>
      <c r="F3" s="4">
        <f>C3*$E3</f>
        <v>1040.5259999999998</v>
      </c>
      <c r="G3" s="4">
        <f>D3*$E3</f>
        <v>1741.386</v>
      </c>
    </row>
    <row r="4" spans="1:7" x14ac:dyDescent="0.2">
      <c r="A4" s="3" t="s">
        <v>378</v>
      </c>
      <c r="B4" t="s">
        <v>399</v>
      </c>
      <c r="D4">
        <v>102.691</v>
      </c>
      <c r="E4">
        <f>_xlfn.XLOOKUP(A4,StaffCountPerCountry!$A$2:$A$49,StaffCountPerCountry!$B$2:$B$49,"!!")</f>
        <v>96</v>
      </c>
      <c r="F4" s="4">
        <f t="shared" ref="F4:F46" si="0">C4*$E4</f>
        <v>0</v>
      </c>
      <c r="G4" s="4">
        <f t="shared" ref="G4:G46" si="1">D4*$E4</f>
        <v>9858.3359999999993</v>
      </c>
    </row>
    <row r="5" spans="1:7" x14ac:dyDescent="0.2">
      <c r="A5" s="3" t="s">
        <v>385</v>
      </c>
      <c r="B5" t="s">
        <v>402</v>
      </c>
      <c r="C5">
        <v>49.192999999999998</v>
      </c>
      <c r="D5">
        <v>139.46600000000001</v>
      </c>
      <c r="E5">
        <f>_xlfn.XLOOKUP(A5,StaffCountPerCountry!$A$2:$A$49,StaffCountPerCountry!$B$2:$B$49,"!!")</f>
        <v>17</v>
      </c>
      <c r="F5" s="4">
        <f t="shared" si="0"/>
        <v>836.28099999999995</v>
      </c>
      <c r="G5" s="4">
        <f t="shared" si="1"/>
        <v>2370.922</v>
      </c>
    </row>
    <row r="6" spans="1:7" x14ac:dyDescent="0.2">
      <c r="A6" s="3" t="s">
        <v>397</v>
      </c>
      <c r="B6" t="s">
        <v>403</v>
      </c>
      <c r="C6">
        <v>94.137</v>
      </c>
      <c r="D6">
        <v>32.832000000000001</v>
      </c>
      <c r="E6">
        <f>_xlfn.XLOOKUP(A6,StaffCountPerCountry!$A$2:$A$49,StaffCountPerCountry!$B$2:$B$49,"!!")</f>
        <v>5415</v>
      </c>
      <c r="F6" s="4">
        <f t="shared" si="0"/>
        <v>509751.85499999998</v>
      </c>
      <c r="G6" s="4">
        <f t="shared" si="1"/>
        <v>177785.28</v>
      </c>
    </row>
    <row r="7" spans="1:7" x14ac:dyDescent="0.2">
      <c r="A7" s="3" t="s">
        <v>356</v>
      </c>
      <c r="B7" t="s">
        <v>404</v>
      </c>
      <c r="C7">
        <v>280.39400000000001</v>
      </c>
      <c r="D7">
        <v>199.40199999999999</v>
      </c>
      <c r="E7">
        <f>_xlfn.XLOOKUP(A7,StaffCountPerCountry!$A$2:$A$49,StaffCountPerCountry!$B$2:$B$49,"!!")</f>
        <v>5</v>
      </c>
      <c r="F7" s="4">
        <f t="shared" si="0"/>
        <v>1401.97</v>
      </c>
      <c r="G7" s="4">
        <f t="shared" si="1"/>
        <v>997.01</v>
      </c>
    </row>
    <row r="8" spans="1:7" x14ac:dyDescent="0.2">
      <c r="A8" s="3" t="s">
        <v>369</v>
      </c>
      <c r="B8" t="s">
        <v>405</v>
      </c>
      <c r="C8">
        <v>272.51499999999999</v>
      </c>
      <c r="D8">
        <v>260.42599999999999</v>
      </c>
      <c r="E8">
        <f>_xlfn.XLOOKUP(A8,StaffCountPerCountry!$A$2:$A$49,StaffCountPerCountry!$B$2:$B$49,"!!")</f>
        <v>98</v>
      </c>
      <c r="F8" s="4">
        <f t="shared" si="0"/>
        <v>26706.469999999998</v>
      </c>
      <c r="G8" s="4">
        <f t="shared" si="1"/>
        <v>25521.748</v>
      </c>
    </row>
    <row r="9" spans="1:7" x14ac:dyDescent="0.2">
      <c r="A9" s="3" t="s">
        <v>382</v>
      </c>
      <c r="B9" t="s">
        <v>406</v>
      </c>
      <c r="C9">
        <v>49.106999999999999</v>
      </c>
      <c r="D9">
        <v>133.286</v>
      </c>
      <c r="E9">
        <f>_xlfn.XLOOKUP(A9,StaffCountPerCountry!$A$2:$A$49,StaffCountPerCountry!$B$2:$B$49,"!!")</f>
        <v>1</v>
      </c>
      <c r="F9" s="4">
        <f t="shared" si="0"/>
        <v>49.106999999999999</v>
      </c>
      <c r="G9" s="4">
        <f t="shared" si="1"/>
        <v>133.286</v>
      </c>
    </row>
    <row r="10" spans="1:7" x14ac:dyDescent="0.2">
      <c r="A10" s="3" t="s">
        <v>375</v>
      </c>
      <c r="B10" t="s">
        <v>407</v>
      </c>
      <c r="C10">
        <v>14.366</v>
      </c>
      <c r="D10">
        <v>116.87</v>
      </c>
      <c r="E10">
        <f>_xlfn.XLOOKUP(A10,StaffCountPerCountry!$A$2:$A$49,StaffCountPerCountry!$B$2:$B$49,"!!")</f>
        <v>319</v>
      </c>
      <c r="F10" s="4">
        <f t="shared" si="0"/>
        <v>4582.7539999999999</v>
      </c>
      <c r="G10" s="4">
        <f t="shared" si="1"/>
        <v>37281.53</v>
      </c>
    </row>
    <row r="11" spans="1:7" x14ac:dyDescent="0.2">
      <c r="A11" s="3" t="s">
        <v>391</v>
      </c>
      <c r="B11" t="s">
        <v>408</v>
      </c>
      <c r="C11">
        <v>169.078</v>
      </c>
      <c r="D11">
        <v>82.703000000000003</v>
      </c>
      <c r="E11">
        <f>_xlfn.XLOOKUP(A11,StaffCountPerCountry!$A$2:$A$49,StaffCountPerCountry!$B$2:$B$49,"!!")</f>
        <v>20</v>
      </c>
      <c r="F11" s="4">
        <f t="shared" si="0"/>
        <v>3381.56</v>
      </c>
      <c r="G11" s="4">
        <f t="shared" si="1"/>
        <v>1654.06</v>
      </c>
    </row>
    <row r="12" spans="1:7" x14ac:dyDescent="0.2">
      <c r="A12" s="3" t="s">
        <v>389</v>
      </c>
      <c r="B12" t="s">
        <v>409</v>
      </c>
      <c r="C12">
        <v>254.83</v>
      </c>
      <c r="D12">
        <v>176.73400000000001</v>
      </c>
      <c r="E12">
        <f>_xlfn.XLOOKUP(A12,StaffCountPerCountry!$A$2:$A$49,StaffCountPerCountry!$B$2:$B$49,"!!")</f>
        <v>336</v>
      </c>
      <c r="F12" s="4">
        <f t="shared" si="0"/>
        <v>85622.88</v>
      </c>
      <c r="G12" s="4">
        <f t="shared" si="1"/>
        <v>59382.624000000003</v>
      </c>
    </row>
    <row r="13" spans="1:7" x14ac:dyDescent="0.2">
      <c r="A13" s="3" t="s">
        <v>371</v>
      </c>
      <c r="B13" t="s">
        <v>410</v>
      </c>
      <c r="C13">
        <v>4.8449999999999998</v>
      </c>
      <c r="D13">
        <v>98.74</v>
      </c>
      <c r="E13">
        <f>_xlfn.XLOOKUP(A13,StaffCountPerCountry!$A$2:$A$49,StaffCountPerCountry!$B$2:$B$49,"!!")</f>
        <v>828</v>
      </c>
      <c r="F13" s="4">
        <f t="shared" si="0"/>
        <v>4011.66</v>
      </c>
      <c r="G13" s="4">
        <f t="shared" si="1"/>
        <v>81756.72</v>
      </c>
    </row>
    <row r="14" spans="1:7" x14ac:dyDescent="0.2">
      <c r="A14" s="3" t="s">
        <v>381</v>
      </c>
      <c r="B14" t="s">
        <v>411</v>
      </c>
      <c r="C14">
        <v>36.661999999999999</v>
      </c>
      <c r="D14">
        <v>127.70099999999999</v>
      </c>
      <c r="E14">
        <f>_xlfn.XLOOKUP(A14,StaffCountPerCountry!$A$2:$A$49,StaffCountPerCountry!$B$2:$B$49,"!!")</f>
        <v>8</v>
      </c>
      <c r="F14" s="4">
        <f t="shared" si="0"/>
        <v>293.29599999999999</v>
      </c>
      <c r="G14" s="4">
        <f t="shared" si="1"/>
        <v>1021.6079999999999</v>
      </c>
    </row>
    <row r="15" spans="1:7" x14ac:dyDescent="0.2">
      <c r="A15" s="3" t="s">
        <v>388</v>
      </c>
      <c r="B15" t="s">
        <v>412</v>
      </c>
      <c r="C15">
        <v>230.977</v>
      </c>
      <c r="D15">
        <v>145.137</v>
      </c>
      <c r="E15">
        <f>_xlfn.XLOOKUP(A15,StaffCountPerCountry!$A$2:$A$49,StaffCountPerCountry!$B$2:$B$49,"!!")</f>
        <v>9</v>
      </c>
      <c r="F15" s="4">
        <f t="shared" si="0"/>
        <v>2078.7930000000001</v>
      </c>
      <c r="G15" s="4">
        <f t="shared" si="1"/>
        <v>1306.2329999999999</v>
      </c>
    </row>
    <row r="16" spans="1:7" x14ac:dyDescent="0.2">
      <c r="A16" s="3" t="s">
        <v>355</v>
      </c>
      <c r="B16" t="s">
        <v>413</v>
      </c>
      <c r="C16">
        <v>276.94200000000001</v>
      </c>
      <c r="D16">
        <v>219.91200000000001</v>
      </c>
      <c r="E16">
        <f>_xlfn.XLOOKUP(A16,StaffCountPerCountry!$A$2:$A$49,StaffCountPerCountry!$B$2:$B$49,"!!")</f>
        <v>25</v>
      </c>
      <c r="F16" s="4">
        <f t="shared" si="0"/>
        <v>6923.55</v>
      </c>
      <c r="G16" s="4">
        <f t="shared" si="1"/>
        <v>5497.8</v>
      </c>
    </row>
    <row r="17" spans="1:7" x14ac:dyDescent="0.2">
      <c r="A17" s="3" t="s">
        <v>353</v>
      </c>
      <c r="B17" t="s">
        <v>414</v>
      </c>
      <c r="C17">
        <v>122.73699999999999</v>
      </c>
      <c r="D17">
        <v>201.066</v>
      </c>
      <c r="E17">
        <f>_xlfn.XLOOKUP(A17,StaffCountPerCountry!$A$2:$A$49,StaffCountPerCountry!$B$2:$B$49,"!!")</f>
        <v>39</v>
      </c>
      <c r="F17" s="4">
        <f t="shared" si="0"/>
        <v>4786.7429999999995</v>
      </c>
      <c r="G17" s="4">
        <f t="shared" si="1"/>
        <v>7841.5740000000005</v>
      </c>
    </row>
    <row r="18" spans="1:7" x14ac:dyDescent="0.2">
      <c r="A18" s="3" t="s">
        <v>350</v>
      </c>
      <c r="B18" t="s">
        <v>442</v>
      </c>
      <c r="C18">
        <v>40.173000000000002</v>
      </c>
      <c r="D18">
        <v>111.4</v>
      </c>
      <c r="E18">
        <f>_xlfn.XLOOKUP(A18,StaffCountPerCountry!$A$2:$A$49,StaffCountPerCountry!$B$2:$B$49,"!!")</f>
        <v>32</v>
      </c>
      <c r="F18" s="4">
        <f t="shared" si="0"/>
        <v>1285.5360000000001</v>
      </c>
      <c r="G18" s="4">
        <f t="shared" si="1"/>
        <v>3564.8</v>
      </c>
    </row>
    <row r="19" spans="1:7" x14ac:dyDescent="0.2">
      <c r="A19" s="3" t="s">
        <v>358</v>
      </c>
      <c r="B19" t="s">
        <v>358</v>
      </c>
      <c r="C19">
        <v>191.00200000000001</v>
      </c>
      <c r="D19">
        <v>200.602</v>
      </c>
      <c r="E19">
        <f>_xlfn.XLOOKUP(A19,StaffCountPerCountry!$A$2:$A$49,StaffCountPerCountry!$B$2:$B$49,"!!")</f>
        <v>1</v>
      </c>
      <c r="F19" s="4">
        <f t="shared" si="0"/>
        <v>191.00200000000001</v>
      </c>
      <c r="G19" s="4">
        <f t="shared" si="1"/>
        <v>200.602</v>
      </c>
    </row>
    <row r="20" spans="1:7" x14ac:dyDescent="0.2">
      <c r="A20" s="3" t="s">
        <v>360</v>
      </c>
      <c r="B20" t="s">
        <v>415</v>
      </c>
      <c r="C20">
        <v>169.839</v>
      </c>
      <c r="D20">
        <v>262.755</v>
      </c>
      <c r="E20">
        <f>_xlfn.XLOOKUP(A20,StaffCountPerCountry!$A$2:$A$49,StaffCountPerCountry!$B$2:$B$49,"!!")</f>
        <v>7</v>
      </c>
      <c r="F20" s="4">
        <f t="shared" si="0"/>
        <v>1188.873</v>
      </c>
      <c r="G20" s="4">
        <f t="shared" si="1"/>
        <v>1839.2849999999999</v>
      </c>
    </row>
    <row r="21" spans="1:7" x14ac:dyDescent="0.2">
      <c r="A21" s="3" t="s">
        <v>352</v>
      </c>
      <c r="B21" t="s">
        <v>416</v>
      </c>
      <c r="C21">
        <v>171.08199999999999</v>
      </c>
      <c r="D21">
        <v>250.38399999999999</v>
      </c>
      <c r="E21">
        <f>_xlfn.XLOOKUP(A21,StaffCountPerCountry!$A$2:$A$49,StaffCountPerCountry!$B$2:$B$49,"!!")</f>
        <v>6</v>
      </c>
      <c r="F21" s="4">
        <f t="shared" si="0"/>
        <v>1026.492</v>
      </c>
      <c r="G21" s="4">
        <f t="shared" si="1"/>
        <v>1502.3039999999999</v>
      </c>
    </row>
    <row r="22" spans="1:7" x14ac:dyDescent="0.2">
      <c r="A22" s="3" t="s">
        <v>363</v>
      </c>
      <c r="B22" t="s">
        <v>417</v>
      </c>
      <c r="C22">
        <v>166.46100000000001</v>
      </c>
      <c r="D22">
        <v>232.41399999999999</v>
      </c>
      <c r="E22">
        <f>_xlfn.XLOOKUP(A22,StaffCountPerCountry!$A$2:$A$49,StaffCountPerCountry!$B$2:$B$49,"!!")</f>
        <v>7</v>
      </c>
      <c r="F22" s="4">
        <f t="shared" si="0"/>
        <v>1165.2270000000001</v>
      </c>
      <c r="G22" s="4">
        <f t="shared" si="1"/>
        <v>1626.8979999999999</v>
      </c>
    </row>
    <row r="23" spans="1:7" x14ac:dyDescent="0.2">
      <c r="A23" s="3" t="s">
        <v>386</v>
      </c>
      <c r="B23" t="s">
        <v>418</v>
      </c>
      <c r="C23">
        <v>36.914999999999999</v>
      </c>
      <c r="D23">
        <v>136.744</v>
      </c>
      <c r="E23">
        <f>_xlfn.XLOOKUP(A23,StaffCountPerCountry!$A$2:$A$49,StaffCountPerCountry!$B$2:$B$49,"!!")</f>
        <v>1</v>
      </c>
      <c r="F23" s="4">
        <f t="shared" si="0"/>
        <v>36.914999999999999</v>
      </c>
      <c r="G23" s="4">
        <f t="shared" si="1"/>
        <v>136.744</v>
      </c>
    </row>
    <row r="24" spans="1:7" x14ac:dyDescent="0.2">
      <c r="A24" s="3" t="s">
        <v>393</v>
      </c>
      <c r="B24" t="s">
        <v>419</v>
      </c>
      <c r="C24">
        <v>161.31899999999999</v>
      </c>
      <c r="D24">
        <v>99.295000000000002</v>
      </c>
      <c r="E24">
        <f>_xlfn.XLOOKUP(A24,StaffCountPerCountry!$A$2:$A$49,StaffCountPerCountry!$B$2:$B$49,"!!")</f>
        <v>17</v>
      </c>
      <c r="F24" s="4">
        <f t="shared" si="0"/>
        <v>2742.4229999999998</v>
      </c>
      <c r="G24" s="4">
        <f t="shared" si="1"/>
        <v>1688.0150000000001</v>
      </c>
    </row>
    <row r="25" spans="1:7" x14ac:dyDescent="0.2">
      <c r="A25" s="3" t="s">
        <v>380</v>
      </c>
      <c r="B25" t="s">
        <v>420</v>
      </c>
      <c r="C25">
        <v>41.854999999999997</v>
      </c>
      <c r="D25">
        <v>124.73399999999999</v>
      </c>
      <c r="E25">
        <f>_xlfn.XLOOKUP(A25,StaffCountPerCountry!$A$2:$A$49,StaffCountPerCountry!$B$2:$B$49,"!!")</f>
        <v>224</v>
      </c>
      <c r="F25" s="4">
        <f t="shared" si="0"/>
        <v>9375.5199999999986</v>
      </c>
      <c r="G25" s="4">
        <f t="shared" si="1"/>
        <v>27940.415999999997</v>
      </c>
    </row>
    <row r="26" spans="1:7" x14ac:dyDescent="0.2">
      <c r="A26" s="3" t="s">
        <v>387</v>
      </c>
      <c r="B26" t="s">
        <v>421</v>
      </c>
      <c r="C26">
        <v>8.1780000000000008</v>
      </c>
      <c r="D26">
        <v>89.680999999999997</v>
      </c>
      <c r="E26">
        <f>_xlfn.XLOOKUP(A26,StaffCountPerCountry!$A$2:$A$49,StaffCountPerCountry!$B$2:$B$49,"!!")</f>
        <v>747</v>
      </c>
      <c r="F26" s="4">
        <f t="shared" si="0"/>
        <v>6108.9660000000003</v>
      </c>
      <c r="G26" s="4">
        <f t="shared" si="1"/>
        <v>66991.706999999995</v>
      </c>
    </row>
    <row r="27" spans="1:7" x14ac:dyDescent="0.2">
      <c r="A27" s="3" t="s">
        <v>377</v>
      </c>
      <c r="B27" t="s">
        <v>422</v>
      </c>
      <c r="C27">
        <v>12.726000000000001</v>
      </c>
      <c r="D27">
        <v>111.955</v>
      </c>
      <c r="E27">
        <f>_xlfn.XLOOKUP(A27,StaffCountPerCountry!$A$2:$A$49,StaffCountPerCountry!$B$2:$B$49,"!!")</f>
        <v>11</v>
      </c>
      <c r="F27" s="4">
        <f t="shared" si="0"/>
        <v>139.98600000000002</v>
      </c>
      <c r="G27" s="4">
        <f t="shared" si="1"/>
        <v>1231.5049999999999</v>
      </c>
    </row>
    <row r="28" spans="1:7" x14ac:dyDescent="0.2">
      <c r="A28" s="3" t="s">
        <v>383</v>
      </c>
      <c r="B28" t="s">
        <v>423</v>
      </c>
      <c r="C28">
        <v>30.931000000000001</v>
      </c>
      <c r="D28">
        <v>106.524</v>
      </c>
      <c r="E28">
        <f>_xlfn.XLOOKUP(A28,StaffCountPerCountry!$A$2:$A$49,StaffCountPerCountry!$B$2:$B$49,"!!")</f>
        <v>22</v>
      </c>
      <c r="F28" s="4">
        <f t="shared" si="0"/>
        <v>680.48199999999997</v>
      </c>
      <c r="G28" s="4">
        <f t="shared" si="1"/>
        <v>2343.5280000000002</v>
      </c>
    </row>
    <row r="29" spans="1:7" x14ac:dyDescent="0.2">
      <c r="A29" s="3" t="s">
        <v>365</v>
      </c>
      <c r="B29" t="s">
        <v>424</v>
      </c>
      <c r="C29">
        <v>257.11099999999999</v>
      </c>
      <c r="D29">
        <v>250.149</v>
      </c>
      <c r="E29">
        <f>_xlfn.XLOOKUP(A29,StaffCountPerCountry!$A$2:$A$49,StaffCountPerCountry!$B$2:$B$49,"!!")</f>
        <v>1</v>
      </c>
      <c r="F29" s="4">
        <f t="shared" si="0"/>
        <v>257.11099999999999</v>
      </c>
      <c r="G29" s="4">
        <f t="shared" si="1"/>
        <v>250.149</v>
      </c>
    </row>
    <row r="30" spans="1:7" x14ac:dyDescent="0.2">
      <c r="A30" s="3" t="s">
        <v>396</v>
      </c>
      <c r="B30" t="s">
        <v>425</v>
      </c>
      <c r="C30">
        <v>143.35499999999999</v>
      </c>
      <c r="D30">
        <v>49.122</v>
      </c>
      <c r="E30">
        <f>_xlfn.XLOOKUP(A30,StaffCountPerCountry!$A$2:$A$49,StaffCountPerCountry!$B$2:$B$49,"!!")</f>
        <v>186</v>
      </c>
      <c r="F30" s="4">
        <f t="shared" si="0"/>
        <v>26664.03</v>
      </c>
      <c r="G30" s="4">
        <f t="shared" si="1"/>
        <v>9136.6919999999991</v>
      </c>
    </row>
    <row r="31" spans="1:7" x14ac:dyDescent="0.2">
      <c r="A31" s="3" t="s">
        <v>394</v>
      </c>
      <c r="B31" t="s">
        <v>426</v>
      </c>
      <c r="C31">
        <v>239.10300000000001</v>
      </c>
      <c r="D31">
        <v>159.434</v>
      </c>
      <c r="E31">
        <f>_xlfn.XLOOKUP(A31,StaffCountPerCountry!$A$2:$A$49,StaffCountPerCountry!$B$2:$B$49,"!!")</f>
        <v>2</v>
      </c>
      <c r="F31" s="4">
        <f t="shared" si="0"/>
        <v>478.20600000000002</v>
      </c>
      <c r="G31" s="4">
        <f t="shared" si="1"/>
        <v>318.86799999999999</v>
      </c>
    </row>
    <row r="32" spans="1:7" x14ac:dyDescent="0.2">
      <c r="A32" s="3" t="s">
        <v>359</v>
      </c>
      <c r="B32" t="s">
        <v>427</v>
      </c>
      <c r="C32">
        <v>150.25200000000001</v>
      </c>
      <c r="D32">
        <v>229.083</v>
      </c>
      <c r="E32">
        <f>_xlfn.XLOOKUP(A32,StaffCountPerCountry!$A$2:$A$49,StaffCountPerCountry!$B$2:$B$49,"!!")</f>
        <v>584</v>
      </c>
      <c r="F32" s="4">
        <f t="shared" si="0"/>
        <v>87747.168000000005</v>
      </c>
      <c r="G32" s="4">
        <f t="shared" si="1"/>
        <v>133784.47200000001</v>
      </c>
    </row>
    <row r="33" spans="1:8" x14ac:dyDescent="0.2">
      <c r="A33" s="3" t="s">
        <v>395</v>
      </c>
      <c r="B33" t="s">
        <v>428</v>
      </c>
      <c r="C33">
        <v>98.308999999999997</v>
      </c>
      <c r="D33">
        <v>35.454999999999998</v>
      </c>
      <c r="E33">
        <f>_xlfn.XLOOKUP(A33,StaffCountPerCountry!$A$2:$A$49,StaffCountPerCountry!$B$2:$B$49,"!!")</f>
        <v>231</v>
      </c>
      <c r="F33" s="4">
        <f t="shared" si="0"/>
        <v>22709.379000000001</v>
      </c>
      <c r="G33" s="4">
        <f t="shared" si="1"/>
        <v>8190.1049999999996</v>
      </c>
    </row>
    <row r="34" spans="1:8" x14ac:dyDescent="0.2">
      <c r="A34" s="3" t="s">
        <v>374</v>
      </c>
      <c r="B34" t="s">
        <v>429</v>
      </c>
      <c r="C34">
        <v>10.497</v>
      </c>
      <c r="D34">
        <v>100.97499999999999</v>
      </c>
      <c r="E34">
        <f>_xlfn.XLOOKUP(A34,StaffCountPerCountry!$A$2:$A$49,StaffCountPerCountry!$B$2:$B$49,"!!")</f>
        <v>3176</v>
      </c>
      <c r="F34" s="4">
        <f t="shared" si="0"/>
        <v>33338.472000000002</v>
      </c>
      <c r="G34" s="4">
        <f t="shared" si="1"/>
        <v>320696.59999999998</v>
      </c>
    </row>
    <row r="35" spans="1:8" x14ac:dyDescent="0.2">
      <c r="A35" s="3" t="s">
        <v>373</v>
      </c>
      <c r="B35" t="s">
        <v>430</v>
      </c>
      <c r="C35">
        <v>22.512</v>
      </c>
      <c r="D35">
        <v>122.51600000000001</v>
      </c>
      <c r="E35">
        <f>_xlfn.XLOOKUP(A35,StaffCountPerCountry!$A$2:$A$49,StaffCountPerCountry!$B$2:$B$49,"!!")</f>
        <v>9</v>
      </c>
      <c r="F35" s="4">
        <f t="shared" si="0"/>
        <v>202.608</v>
      </c>
      <c r="G35" s="4">
        <f t="shared" si="1"/>
        <v>1102.644</v>
      </c>
    </row>
    <row r="36" spans="1:8" x14ac:dyDescent="0.2">
      <c r="A36" s="3" t="s">
        <v>376</v>
      </c>
      <c r="B36" t="s">
        <v>431</v>
      </c>
      <c r="C36">
        <v>21.675999999999998</v>
      </c>
      <c r="D36">
        <v>115.37</v>
      </c>
      <c r="E36">
        <f>_xlfn.XLOOKUP(A36,StaffCountPerCountry!$A$2:$A$49,StaffCountPerCountry!$B$2:$B$49,"!!")</f>
        <v>1363</v>
      </c>
      <c r="F36" s="4">
        <f t="shared" si="0"/>
        <v>29544.387999999999</v>
      </c>
      <c r="G36" s="4">
        <f t="shared" si="1"/>
        <v>157249.31</v>
      </c>
    </row>
    <row r="37" spans="1:8" x14ac:dyDescent="0.2">
      <c r="A37" s="3" t="s">
        <v>390</v>
      </c>
      <c r="B37" t="s">
        <v>432</v>
      </c>
      <c r="C37">
        <v>189.739</v>
      </c>
      <c r="D37">
        <v>127.44499999999999</v>
      </c>
      <c r="E37">
        <f>_xlfn.XLOOKUP(A37,StaffCountPerCountry!$A$2:$A$49,StaffCountPerCountry!$B$2:$B$49,"!!")</f>
        <v>35</v>
      </c>
      <c r="F37" s="4">
        <f t="shared" si="0"/>
        <v>6640.8649999999998</v>
      </c>
      <c r="G37" s="4">
        <f t="shared" si="1"/>
        <v>4460.5749999999998</v>
      </c>
    </row>
    <row r="38" spans="1:8" x14ac:dyDescent="0.2">
      <c r="A38" s="3" t="s">
        <v>367</v>
      </c>
      <c r="B38" t="s">
        <v>433</v>
      </c>
      <c r="C38">
        <v>294.98</v>
      </c>
      <c r="D38">
        <v>214.54</v>
      </c>
      <c r="E38">
        <f>_xlfn.XLOOKUP(A38,StaffCountPerCountry!$A$2:$A$49,StaffCountPerCountry!$B$2:$B$49,"!!")</f>
        <v>127</v>
      </c>
      <c r="F38" s="4">
        <f t="shared" si="0"/>
        <v>37462.46</v>
      </c>
      <c r="G38" s="4">
        <f t="shared" si="1"/>
        <v>27246.579999999998</v>
      </c>
    </row>
    <row r="39" spans="1:8" x14ac:dyDescent="0.2">
      <c r="A39" s="3" t="s">
        <v>357</v>
      </c>
      <c r="B39" t="s">
        <v>434</v>
      </c>
      <c r="C39">
        <v>177.09899999999999</v>
      </c>
      <c r="D39">
        <v>339.49799999999999</v>
      </c>
      <c r="E39">
        <f>_xlfn.XLOOKUP(A39,StaffCountPerCountry!$A$2:$A$49,StaffCountPerCountry!$B$2:$B$49,"!!")</f>
        <v>1931</v>
      </c>
      <c r="F39" s="4">
        <f t="shared" si="0"/>
        <v>341978.16899999999</v>
      </c>
      <c r="G39" s="4">
        <f t="shared" si="1"/>
        <v>655570.63800000004</v>
      </c>
    </row>
    <row r="40" spans="1:8" x14ac:dyDescent="0.2">
      <c r="A40" s="3" t="s">
        <v>366</v>
      </c>
      <c r="B40" t="s">
        <v>366</v>
      </c>
      <c r="C40">
        <v>167.51</v>
      </c>
      <c r="D40">
        <v>240.376</v>
      </c>
      <c r="E40">
        <f>_xlfn.XLOOKUP(A40,StaffCountPerCountry!$A$2:$A$49,StaffCountPerCountry!$B$2:$B$49,"!!")</f>
        <v>81</v>
      </c>
      <c r="F40" s="4">
        <f t="shared" si="0"/>
        <v>13568.31</v>
      </c>
      <c r="G40" s="4">
        <f t="shared" si="1"/>
        <v>19470.456000000002</v>
      </c>
    </row>
    <row r="41" spans="1:8" x14ac:dyDescent="0.2">
      <c r="A41" s="3" t="s">
        <v>368</v>
      </c>
      <c r="B41" t="s">
        <v>435</v>
      </c>
      <c r="C41">
        <v>255.65600000000001</v>
      </c>
      <c r="D41">
        <v>204.13800000000001</v>
      </c>
      <c r="E41">
        <f>_xlfn.XLOOKUP(A41,StaffCountPerCountry!$A$2:$A$49,StaffCountPerCountry!$B$2:$B$49,"!!")</f>
        <v>19</v>
      </c>
      <c r="F41" s="4">
        <f t="shared" si="0"/>
        <v>4857.4639999999999</v>
      </c>
      <c r="G41" s="4">
        <f t="shared" si="1"/>
        <v>3878.6220000000003</v>
      </c>
    </row>
    <row r="42" spans="1:8" x14ac:dyDescent="0.2">
      <c r="A42" s="3" t="s">
        <v>361</v>
      </c>
      <c r="B42" t="s">
        <v>436</v>
      </c>
      <c r="C42">
        <v>246.07900000000001</v>
      </c>
      <c r="D42">
        <v>168.45</v>
      </c>
      <c r="E42">
        <f>_xlfn.XLOOKUP(A42,StaffCountPerCountry!$A$2:$A$49,StaffCountPerCountry!$B$2:$B$49,"!!")</f>
        <v>103</v>
      </c>
      <c r="F42" s="4">
        <f t="shared" si="0"/>
        <v>25346.137000000002</v>
      </c>
      <c r="G42" s="4">
        <f t="shared" si="1"/>
        <v>17350.349999999999</v>
      </c>
    </row>
    <row r="43" spans="1:8" x14ac:dyDescent="0.2">
      <c r="A43" s="3" t="s">
        <v>370</v>
      </c>
      <c r="B43" t="s">
        <v>437</v>
      </c>
      <c r="C43">
        <v>19.323</v>
      </c>
      <c r="D43">
        <v>115.069</v>
      </c>
      <c r="E43">
        <f>_xlfn.XLOOKUP(A43,StaffCountPerCountry!$A$2:$A$49,StaffCountPerCountry!$B$2:$B$49,"!!")</f>
        <v>1</v>
      </c>
      <c r="F43" s="4">
        <f t="shared" si="0"/>
        <v>19.323</v>
      </c>
      <c r="G43" s="4">
        <f t="shared" si="1"/>
        <v>115.069</v>
      </c>
    </row>
    <row r="44" spans="1:8" x14ac:dyDescent="0.2">
      <c r="A44" s="3" t="s">
        <v>379</v>
      </c>
      <c r="B44" t="s">
        <v>438</v>
      </c>
      <c r="C44">
        <v>26.777999999999999</v>
      </c>
      <c r="D44">
        <v>127.078</v>
      </c>
      <c r="E44">
        <f>_xlfn.XLOOKUP(A44,StaffCountPerCountry!$A$2:$A$49,StaffCountPerCountry!$B$2:$B$49,"!!")</f>
        <v>7</v>
      </c>
      <c r="F44" s="4">
        <f t="shared" si="0"/>
        <v>187.446</v>
      </c>
      <c r="G44" s="4">
        <f t="shared" si="1"/>
        <v>889.54600000000005</v>
      </c>
    </row>
    <row r="45" spans="1:8" x14ac:dyDescent="0.2">
      <c r="A45" s="3" t="s">
        <v>372</v>
      </c>
      <c r="B45" t="s">
        <v>439</v>
      </c>
      <c r="C45">
        <v>26.724</v>
      </c>
      <c r="D45">
        <v>118.111</v>
      </c>
      <c r="E45">
        <f>_xlfn.XLOOKUP(A45,StaffCountPerCountry!$A$2:$A$49,StaffCountPerCountry!$B$2:$B$49,"!!")</f>
        <v>2</v>
      </c>
      <c r="F45" s="4">
        <f t="shared" si="0"/>
        <v>53.448</v>
      </c>
      <c r="G45" s="4">
        <f t="shared" si="1"/>
        <v>236.22200000000001</v>
      </c>
    </row>
    <row r="46" spans="1:8" x14ac:dyDescent="0.2">
      <c r="A46" s="3" t="s">
        <v>384</v>
      </c>
      <c r="B46" t="s">
        <v>440</v>
      </c>
      <c r="C46">
        <v>16.151</v>
      </c>
      <c r="D46">
        <v>110.07299999999999</v>
      </c>
      <c r="E46">
        <f>_xlfn.XLOOKUP(A46,StaffCountPerCountry!$A$2:$A$49,StaffCountPerCountry!$B$2:$B$49,"!!")</f>
        <v>4</v>
      </c>
      <c r="F46" s="4">
        <f t="shared" si="0"/>
        <v>64.603999999999999</v>
      </c>
      <c r="G46" s="4">
        <f t="shared" si="1"/>
        <v>440.29199999999997</v>
      </c>
    </row>
    <row r="47" spans="1:8" x14ac:dyDescent="0.2">
      <c r="F47" s="5">
        <f>SUM(F$3:F$46)/SUM($E$3:$E$46)</f>
        <v>80.854536481217906</v>
      </c>
      <c r="G47" s="5">
        <f>SUM(G$3:G$46)/SUM($E$3:$E$46)</f>
        <v>116.56681174577635</v>
      </c>
      <c r="H47" s="7" t="s">
        <v>445</v>
      </c>
    </row>
    <row r="48" spans="1:8" x14ac:dyDescent="0.2">
      <c r="G48" s="6">
        <f>+(G47-F47)/F47</f>
        <v>0.4416854862912265</v>
      </c>
      <c r="H48" s="7" t="s">
        <v>446</v>
      </c>
    </row>
    <row r="51" spans="6:6" x14ac:dyDescent="0.2">
      <c r="F51" s="3"/>
    </row>
  </sheetData>
  <autoFilter ref="A2:G2" xr:uid="{1500346F-6AC9-CD4F-9D9F-B2B95DE75DF6}"/>
  <pageMargins left="0.7" right="0.7" top="0.75" bottom="0.75" header="0.3" footer="0.3"/>
  <pageSetup paperSize="9" orientation="portrait" horizontalDpi="0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2605069_Workforce Report(Summar</vt:lpstr>
      <vt:lpstr>StaffCountPerCountry</vt:lpstr>
      <vt:lpstr>PingTimings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Wenninger, Sascha</dc:creator>
  <cp:lastModifiedBy>Wenninger, Sascha</cp:lastModifiedBy>
  <dcterms:created xsi:type="dcterms:W3CDTF">2024-09-12T08:14:33Z</dcterms:created>
  <dcterms:modified xsi:type="dcterms:W3CDTF">2024-09-12T08:34:26Z</dcterms:modified>
</cp:coreProperties>
</file>